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'維修(CM)工作單統計'!$A$1:$K$16,'維修(CM)工作單統計'!$A$38:$K$58,'維修(CM)工作單統計'!$A$82:$K$99,'維修(CM)工作單統計'!$A$123:$K$140,'維修(CM)工作單統計'!$A$164:$K$183,'維修(CM)工作單統計'!$A$206:$M$225</definedName>
  </definedNames>
  <calcPr calcId="145621"/>
  <pivotCaches>
    <pivotCache cacheId="55" r:id="rId6"/>
    <pivotCache cacheId="52" r:id="rId7"/>
  </pivotCaches>
</workbook>
</file>

<file path=xl/calcChain.xml><?xml version="1.0" encoding="utf-8"?>
<calcChain xmlns="http://schemas.openxmlformats.org/spreadsheetml/2006/main">
  <c r="M222" i="1" l="1"/>
  <c r="L222" i="1"/>
  <c r="K222" i="1"/>
  <c r="J222" i="1"/>
  <c r="I222" i="1"/>
  <c r="H222" i="1"/>
  <c r="G222" i="1"/>
  <c r="F222" i="1"/>
  <c r="E222" i="1"/>
  <c r="D222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0" i="1"/>
  <c r="M225" i="1" s="1"/>
  <c r="L210" i="1"/>
  <c r="L225" i="1" s="1"/>
  <c r="K210" i="1"/>
  <c r="K225" i="1" s="1"/>
  <c r="J210" i="1"/>
  <c r="J225" i="1" s="1"/>
  <c r="I210" i="1"/>
  <c r="I225" i="1" s="1"/>
  <c r="H210" i="1"/>
  <c r="H225" i="1" s="1"/>
  <c r="G210" i="1"/>
  <c r="G225" i="1" s="1"/>
  <c r="F210" i="1"/>
  <c r="F225" i="1" s="1"/>
  <c r="E210" i="1"/>
  <c r="E225" i="1" s="1"/>
  <c r="D210" i="1"/>
  <c r="D225" i="1" s="1"/>
  <c r="C210" i="1"/>
  <c r="C225" i="1" s="1"/>
  <c r="B210" i="1"/>
  <c r="B225" i="1" s="1"/>
  <c r="K180" i="1"/>
  <c r="K178" i="1" s="1"/>
  <c r="J180" i="1"/>
  <c r="I180" i="1"/>
  <c r="H180" i="1"/>
  <c r="H178" i="1" s="1"/>
  <c r="G180" i="1"/>
  <c r="G178" i="1" s="1"/>
  <c r="F180" i="1"/>
  <c r="E180" i="1"/>
  <c r="D180" i="1"/>
  <c r="D178" i="1" s="1"/>
  <c r="C180" i="1"/>
  <c r="C178" i="1" s="1"/>
  <c r="B180" i="1"/>
  <c r="J178" i="1"/>
  <c r="I178" i="1"/>
  <c r="F178" i="1"/>
  <c r="E178" i="1"/>
  <c r="B178" i="1"/>
  <c r="K174" i="1"/>
  <c r="J174" i="1"/>
  <c r="I174" i="1"/>
  <c r="H174" i="1"/>
  <c r="G174" i="1"/>
  <c r="F174" i="1"/>
  <c r="E174" i="1"/>
  <c r="D174" i="1"/>
  <c r="C174" i="1"/>
  <c r="B174" i="1"/>
  <c r="K168" i="1"/>
  <c r="K183" i="1" s="1"/>
  <c r="J168" i="1"/>
  <c r="J183" i="1" s="1"/>
  <c r="I168" i="1"/>
  <c r="I183" i="1" s="1"/>
  <c r="H168" i="1"/>
  <c r="H183" i="1" s="1"/>
  <c r="G168" i="1"/>
  <c r="G183" i="1" s="1"/>
  <c r="F168" i="1"/>
  <c r="F183" i="1" s="1"/>
  <c r="E168" i="1"/>
  <c r="E183" i="1" s="1"/>
  <c r="D168" i="1"/>
  <c r="D183" i="1" s="1"/>
  <c r="C168" i="1"/>
  <c r="C183" i="1" s="1"/>
  <c r="B168" i="1"/>
  <c r="B183" i="1" s="1"/>
  <c r="B140" i="1"/>
  <c r="B136" i="1"/>
  <c r="B132" i="1"/>
  <c r="B126" i="1"/>
  <c r="L99" i="1"/>
  <c r="K99" i="1"/>
  <c r="J99" i="1"/>
  <c r="I99" i="1"/>
  <c r="H99" i="1"/>
  <c r="G99" i="1"/>
  <c r="F99" i="1"/>
  <c r="E99" i="1"/>
  <c r="D99" i="1"/>
  <c r="C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99" i="1" s="1"/>
  <c r="D54" i="1"/>
  <c r="C54" i="1"/>
  <c r="B54" i="1"/>
  <c r="D47" i="1"/>
  <c r="C47" i="1"/>
  <c r="C58" i="1" s="1"/>
  <c r="B47" i="1"/>
  <c r="D41" i="1"/>
  <c r="D58" i="1" s="1"/>
  <c r="C41" i="1"/>
  <c r="B41" i="1"/>
  <c r="B58" i="1" s="1"/>
</calcChain>
</file>

<file path=xl/sharedStrings.xml><?xml version="1.0" encoding="utf-8"?>
<sst xmlns="http://schemas.openxmlformats.org/spreadsheetml/2006/main" count="218" uniqueCount="145">
  <si>
    <t>香港中文大學</t>
    <phoneticPr fontId="3" type="noConversion"/>
  </si>
  <si>
    <t>執行工作單統計日期﹕</t>
    <phoneticPr fontId="3" type="noConversion"/>
  </si>
  <si>
    <t>05.11.2014</t>
  </si>
  <si>
    <t>物業管理處工作單統計</t>
    <phoneticPr fontId="3" type="noConversion"/>
  </si>
  <si>
    <t>日期 ﹕2014年10月01日 至 2014年10月31日</t>
    <phoneticPr fontId="3" type="noConversion"/>
  </si>
  <si>
    <t>目錄</t>
    <phoneticPr fontId="3" type="noConversion"/>
  </si>
  <si>
    <t>I.</t>
    <phoneticPr fontId="3" type="noConversion"/>
  </si>
  <si>
    <t xml:space="preserve">維修工作單報表 </t>
  </si>
  <si>
    <t>II.</t>
    <phoneticPr fontId="3" type="noConversion"/>
  </si>
  <si>
    <t xml:space="preserve"> 2014 年 10月份或之未完維修工作單資料:‧</t>
    <phoneticPr fontId="3" type="noConversion"/>
  </si>
  <si>
    <t>III.</t>
    <phoneticPr fontId="3" type="noConversion"/>
  </si>
  <si>
    <t>本月外判工單</t>
  </si>
  <si>
    <t>IV(1).</t>
    <phoneticPr fontId="3" type="noConversion"/>
  </si>
  <si>
    <t>回應時間分析表</t>
  </si>
  <si>
    <t>IV(2).</t>
    <phoneticPr fontId="3" type="noConversion"/>
  </si>
  <si>
    <t>回應時間分析圖</t>
    <phoneticPr fontId="3" type="noConversion"/>
  </si>
  <si>
    <t>V(1).</t>
    <phoneticPr fontId="3" type="noConversion"/>
  </si>
  <si>
    <t xml:space="preserve">完成工作單分析表 </t>
  </si>
  <si>
    <t>V(2).</t>
  </si>
  <si>
    <t>完成工作單分析圖</t>
    <phoneticPr fontId="3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</si>
  <si>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  <phoneticPr fontId="3" type="noConversion"/>
  </si>
  <si>
    <t>主要工作中心</t>
  </si>
  <si>
    <t>已收之工作單量</t>
    <phoneticPr fontId="3" type="noConversion"/>
  </si>
  <si>
    <t>本期完成工作單量</t>
  </si>
  <si>
    <t>本期總共耗用工量(小時)</t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</si>
  <si>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</si>
  <si>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</si>
  <si>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</si>
  <si>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</si>
  <si>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 xml:space="preserve">戶外維修組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</si>
  <si>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</si>
  <si>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</si>
  <si>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樓宇管理組 (HB*)</t>
  </si>
  <si>
    <t>室內清潔組 (HI*)</t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</si>
  <si>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</si>
  <si>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</si>
  <si>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</si>
  <si>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屋苑及街道清潔組 (HO*)</t>
  </si>
  <si>
    <t>屋宇設備組</t>
    <phoneticPr fontId="3" type="noConversion"/>
  </si>
  <si>
    <t>電器組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</si>
  <si>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</si>
  <si>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</si>
  <si>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>合計</t>
    <phoneticPr fontId="3" type="noConversion"/>
  </si>
  <si>
    <t xml:space="preserve">			      			     			        </t>
    <phoneticPr fontId="3" type="noConversion"/>
  </si>
  <si>
    <t>II. 2012 年 09月份或之前未完工作單資料:‧</t>
    <phoneticPr fontId="3" type="noConversion"/>
  </si>
  <si>
    <t>II. 2014 年 10月份或之前未完工作單資料:‧</t>
    <phoneticPr fontId="3" type="noConversion"/>
  </si>
  <si>
    <t>總計</t>
  </si>
  <si>
    <t>Oct-14</t>
  </si>
  <si>
    <t>Sep-14</t>
  </si>
  <si>
    <t>Aug-14</t>
  </si>
  <si>
    <t>Jul-14</t>
  </si>
  <si>
    <t>Jun-14</t>
  </si>
  <si>
    <t>May-14</t>
  </si>
  <si>
    <t>Apr-14</t>
  </si>
  <si>
    <t>Mar-14</t>
  </si>
  <si>
    <t>Feb-14</t>
  </si>
  <si>
    <t>Jan-14</t>
  </si>
  <si>
    <t>油漆組</t>
    <phoneticPr fontId="3" type="noConversion"/>
  </si>
  <si>
    <t>泥水組</t>
    <phoneticPr fontId="3" type="noConversion"/>
  </si>
  <si>
    <t>木工組</t>
    <phoneticPr fontId="3" type="noConversion"/>
  </si>
  <si>
    <t>園藝組</t>
    <phoneticPr fontId="3" type="noConversion"/>
  </si>
  <si>
    <t>機械組</t>
    <phoneticPr fontId="3" type="noConversion"/>
  </si>
  <si>
    <t>冷氣組</t>
    <phoneticPr fontId="3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</si>
  <si>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  <phoneticPr fontId="3" type="noConversion"/>
  </si>
  <si>
    <t>組別</t>
    <phoneticPr fontId="3" type="noConversion"/>
  </si>
  <si>
    <t>工作單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</si>
  <si>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  <phoneticPr fontId="3" type="noConversion"/>
  </si>
  <si>
    <t>主要工作中心</t>
    <phoneticPr fontId="3" type="noConversion"/>
  </si>
  <si>
    <t>當日施工作單</t>
    <phoneticPr fontId="3" type="noConversion"/>
  </si>
  <si>
    <t>翌日施工作單</t>
    <phoneticPr fontId="3" type="noConversion"/>
  </si>
  <si>
    <t>3 日施工作單</t>
    <phoneticPr fontId="3" type="noConversion"/>
  </si>
  <si>
    <t>4 日施工作單</t>
    <phoneticPr fontId="3" type="noConversion"/>
  </si>
  <si>
    <t>5 日施工作單</t>
    <phoneticPr fontId="3" type="noConversion"/>
  </si>
  <si>
    <t>6 日施工作單</t>
    <phoneticPr fontId="3" type="noConversion"/>
  </si>
  <si>
    <r>
      <t>7-</t>
    </r>
    <r>
      <rPr>
        <b/>
        <sz val="12"/>
        <rFont val="新細明體"/>
        <family val="1"/>
        <charset val="136"/>
      </rPr>
      <t>14 日施工作單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</si>
  <si>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日施工工作單</t>
    </r>
    <phoneticPr fontId="3" type="noConversion"/>
  </si>
  <si>
    <t>30 日後施工工作單</t>
    <phoneticPr fontId="3" type="noConversion"/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</si>
  <si>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  <phoneticPr fontId="3" type="noConversion"/>
  </si>
  <si>
    <t>戶外維修組</t>
    <phoneticPr fontId="3" type="noConversion"/>
  </si>
  <si>
    <t>庶務樓宇管理組</t>
    <phoneticPr fontId="3" type="noConversion"/>
  </si>
  <si>
    <t>機械組 (包括冷氣組)</t>
    <phoneticPr fontId="3" type="noConversion"/>
  </si>
  <si>
    <t xml:space="preserve">冷氣組 </t>
    <phoneticPr fontId="3" type="noConversion"/>
  </si>
  <si>
    <t xml:space="preserve">	合計	</t>
    <phoneticPr fontId="3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</si>
  <si>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  <phoneticPr fontId="3" type="noConversion"/>
  </si>
  <si>
    <t>主要工作中心:</t>
    <phoneticPr fontId="3" type="noConversion"/>
  </si>
  <si>
    <t>1天完成工作單</t>
    <phoneticPr fontId="3" type="noConversion"/>
  </si>
  <si>
    <r>
      <t>2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</si>
  <si>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3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</si>
  <si>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</si>
  <si>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5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</si>
  <si>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6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</si>
  <si>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7-14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</si>
  <si>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天完成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</si>
  <si>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  <phoneticPr fontId="3" type="noConversion"/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</si>
  <si>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</si>
  <si>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  <phoneticPr fontId="3" type="noConversion"/>
  </si>
  <si>
    <r>
      <t>是期取消工作單總數</t>
    </r>
    <r>
      <rPr>
        <sz val="12"/>
        <rFont val="新細明體"/>
        <family val="1"/>
        <charset val="136"/>
      </rPr>
      <t/>
    </r>
    <phoneticPr fontId="3" type="noConversion"/>
  </si>
  <si>
    <t>屋宇裝修及戶外維修組</t>
    <phoneticPr fontId="3" type="noConversion"/>
  </si>
  <si>
    <t>油漆組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</si>
  <si>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</si>
  <si>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</si>
  <si>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>戶外維修組</t>
    <phoneticPr fontId="3" type="noConversion"/>
  </si>
  <si>
    <t xml:space="preserve">園藝組 </t>
    <phoneticPr fontId="3" type="noConversion"/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</si>
  <si>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</si>
  <si>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</si>
  <si>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</si>
  <si>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屋宇設備組</t>
    <phoneticPr fontId="3" type="noConversion"/>
  </si>
  <si>
    <t xml:space="preserve">電器組 </t>
    <phoneticPr fontId="3" type="noConversion"/>
  </si>
  <si>
    <t>機械組 (包括冷氣組)</t>
    <phoneticPr fontId="3" type="noConversion"/>
  </si>
  <si>
    <t>機械組</t>
    <phoneticPr fontId="3" type="noConversion"/>
  </si>
  <si>
    <t>冷氣組</t>
    <phoneticPr fontId="3" type="noConversion"/>
  </si>
  <si>
    <t>合計</t>
    <phoneticPr fontId="3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</si>
  <si>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  <phoneticPr fontId="3" type="noConversion"/>
  </si>
  <si>
    <t>物業管理處(CM、 SO)工作單統計</t>
    <phoneticPr fontId="3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</si>
  <si>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  <phoneticPr fontId="3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</si>
  <si>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</si>
  <si>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</si>
  <si>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</si>
  <si>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</si>
  <si>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</si>
  <si>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</si>
  <si>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</si>
  <si>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</si>
  <si>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</si>
  <si>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加總/7-14天完成工作單</t>
  </si>
  <si>
    <t>加總/15-30天完成工作單</t>
  </si>
  <si>
    <t>加總/超過30天完成</t>
  </si>
  <si>
    <t>加總/尚未完成 工作單</t>
  </si>
  <si>
    <t xml:space="preserve">加總/是期實際施工工作單總數(張) </t>
  </si>
  <si>
    <t>加總/是期取消工作單總數</t>
  </si>
  <si>
    <t>物業管理處(CM、 SO)工作單統計</t>
    <phoneticPr fontId="3" type="noConversion"/>
  </si>
  <si>
    <t xml:space="preserve">	合計	</t>
  </si>
  <si>
    <t>加總/當日施工作單</t>
  </si>
  <si>
    <t>加總/翌日施工作單</t>
  </si>
  <si>
    <t>加總/3 日施工作單</t>
  </si>
  <si>
    <t>加總/4 日施工作單</t>
  </si>
  <si>
    <t>加總/5 日施工作單</t>
  </si>
  <si>
    <t>加總/6 日施工作單</t>
  </si>
  <si>
    <t>加總/7-14 日施工作單</t>
  </si>
  <si>
    <t>加總/15-30日施工工作單</t>
  </si>
  <si>
    <t>加總/30 日後施工工作單</t>
  </si>
  <si>
    <t>加總/是期工作單總數(張)</t>
  </si>
  <si>
    <t>庶務 1 (HK1)</t>
  </si>
  <si>
    <t>庶務 2 (HK2)</t>
  </si>
  <si>
    <t>庶務 3 (HK3)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</si>
</sst>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#,##0_ "/>
    <numFmt numFmtId="178" formatCode="m&quot;月&quot;d&quot;日&quot;"/>
  </numFmts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2" applyFont="1" applyFill="1" applyAlignment="1" applyProtection="1">
      <alignment horizontal="right"/>
    </xf>
    <xf numFmtId="0" fontId="6" fillId="2" borderId="0" xfId="2" applyFill="1" applyAlignment="1" applyProtection="1"/>
    <xf numFmtId="0" fontId="6" fillId="0" borderId="0" xfId="2" applyAlignment="1" applyProtection="1"/>
    <xf numFmtId="0" fontId="8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2" applyFill="1" applyAlignment="1" applyProtection="1"/>
    <xf numFmtId="0" fontId="6" fillId="2" borderId="0" xfId="2" applyFont="1" applyFill="1" applyAlignment="1" applyProtection="1"/>
    <xf numFmtId="0" fontId="9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4" fillId="2" borderId="4" xfId="0" applyFont="1" applyFill="1" applyBorder="1"/>
    <xf numFmtId="38" fontId="4" fillId="2" borderId="4" xfId="0" applyNumberFormat="1" applyFont="1" applyFill="1" applyBorder="1" applyAlignment="1">
      <alignment horizontal="center"/>
    </xf>
    <xf numFmtId="40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4" fillId="2" borderId="5" xfId="0" applyFont="1" applyFill="1" applyBorder="1"/>
    <xf numFmtId="38" fontId="4" fillId="2" borderId="5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0" fillId="2" borderId="4" xfId="0" applyFont="1" applyFill="1" applyBorder="1" applyAlignment="1">
      <alignment horizontal="left" indent="1"/>
    </xf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/>
    </xf>
    <xf numFmtId="38" fontId="4" fillId="2" borderId="8" xfId="0" applyNumberFormat="1" applyFont="1" applyFill="1" applyBorder="1" applyAlignment="1">
      <alignment horizontal="center"/>
    </xf>
    <xf numFmtId="40" fontId="4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177" fontId="4" fillId="2" borderId="6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77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77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177" fontId="1" fillId="2" borderId="10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2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1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78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178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7" fontId="4" fillId="2" borderId="19" xfId="0" applyNumberFormat="1" applyFont="1" applyFill="1" applyBorder="1" applyAlignment="1">
      <alignment horizontal="center"/>
    </xf>
    <xf numFmtId="177" fontId="4" fillId="2" borderId="15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2" borderId="20" xfId="0" applyNumberFormat="1" applyFill="1" applyBorder="1" applyAlignment="1">
      <alignment horizontal="center"/>
    </xf>
    <xf numFmtId="177" fontId="4" fillId="2" borderId="21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center"/>
    </xf>
    <xf numFmtId="177" fontId="1" fillId="2" borderId="20" xfId="0" applyNumberFormat="1" applyFont="1" applyFill="1" applyBorder="1" applyAlignment="1">
      <alignment horizontal="center"/>
    </xf>
    <xf numFmtId="177" fontId="0" fillId="2" borderId="7" xfId="0" applyNumberFormat="1" applyFill="1" applyBorder="1" applyAlignment="1">
      <alignment horizontal="center"/>
    </xf>
    <xf numFmtId="177" fontId="0" fillId="2" borderId="23" xfId="0" applyNumberForma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77" fontId="4" fillId="2" borderId="0" xfId="0" applyNumberFormat="1" applyFont="1" applyFill="1" applyBorder="1" applyAlignment="1">
      <alignment horizontal="center"/>
    </xf>
    <xf numFmtId="177" fontId="4" fillId="2" borderId="25" xfId="0" applyNumberFormat="1" applyFont="1" applyFill="1" applyBorder="1" applyAlignment="1">
      <alignment horizontal="center"/>
    </xf>
    <xf numFmtId="177" fontId="0" fillId="2" borderId="25" xfId="0" applyNumberFormat="1" applyFill="1" applyBorder="1" applyAlignment="1">
      <alignment horizontal="center"/>
    </xf>
    <xf numFmtId="177" fontId="13" fillId="2" borderId="4" xfId="0" applyNumberFormat="1" applyFont="1" applyFill="1" applyBorder="1" applyAlignment="1">
      <alignment horizontal="center"/>
    </xf>
    <xf numFmtId="177" fontId="13" fillId="2" borderId="0" xfId="0" applyNumberFormat="1" applyFont="1" applyFill="1" applyBorder="1" applyAlignment="1">
      <alignment horizontal="center"/>
    </xf>
    <xf numFmtId="177" fontId="13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indent="2"/>
    </xf>
    <xf numFmtId="177" fontId="1" fillId="2" borderId="2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/>
    </xf>
    <xf numFmtId="177" fontId="14" fillId="2" borderId="4" xfId="0" applyNumberFormat="1" applyFont="1" applyFill="1" applyBorder="1" applyAlignment="1">
      <alignment horizontal="center"/>
    </xf>
    <xf numFmtId="177" fontId="1" fillId="2" borderId="7" xfId="0" applyNumberFormat="1" applyFont="1" applyFill="1" applyBorder="1" applyAlignment="1">
      <alignment horizontal="center"/>
    </xf>
    <xf numFmtId="177" fontId="7" fillId="2" borderId="5" xfId="0" applyNumberFormat="1" applyFont="1" applyFill="1" applyBorder="1" applyAlignment="1">
      <alignment horizontal="center"/>
    </xf>
    <xf numFmtId="177" fontId="0" fillId="2" borderId="4" xfId="0" applyNumberFormat="1" applyFont="1" applyFill="1" applyBorder="1" applyAlignment="1">
      <alignment horizontal="center"/>
    </xf>
    <xf numFmtId="177" fontId="0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7" xfId="0" applyFont="1" applyFill="1" applyBorder="1" applyAlignment="1">
      <alignment horizontal="left" indent="5"/>
    </xf>
    <xf numFmtId="0" fontId="9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[2014年10月工作單分析(網頁).xlsx]回應時間Data!樞紐分析表1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回應時間Data!$A$4:$B$43</c:f>
              <c:multiLvlStrCache>
                <c:ptCount val="40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加總/4 日施工作單</c:v>
                  </c:pt>
                  <c:pt idx="4">
                    <c:v>加總/5 日施工作單</c:v>
                  </c:pt>
                  <c:pt idx="5">
                    <c:v>加總/6 日施工作單</c:v>
                  </c:pt>
                  <c:pt idx="6">
                    <c:v>加總/7-14 日施工作單</c:v>
                  </c:pt>
                  <c:pt idx="7">
                    <c:v>加總/15-30日施工工作單</c:v>
                  </c:pt>
                  <c:pt idx="8">
                    <c:v>加總/30 日後施工工作單</c:v>
                  </c:pt>
                  <c:pt idx="9">
                    <c:v>加總/是期工作單總數(張)</c:v>
                  </c:pt>
                  <c:pt idx="10">
                    <c:v>加總/當日施工作單</c:v>
                  </c:pt>
                  <c:pt idx="11">
                    <c:v>加總/翌日施工作單</c:v>
                  </c:pt>
                  <c:pt idx="12">
                    <c:v>加總/3 日施工作單</c:v>
                  </c:pt>
                  <c:pt idx="13">
                    <c:v>加總/4 日施工作單</c:v>
                  </c:pt>
                  <c:pt idx="14">
                    <c:v>加總/5 日施工作單</c:v>
                  </c:pt>
                  <c:pt idx="15">
                    <c:v>加總/6 日施工作單</c:v>
                  </c:pt>
                  <c:pt idx="16">
                    <c:v>加總/7-14 日施工作單</c:v>
                  </c:pt>
                  <c:pt idx="17">
                    <c:v>加總/15-30日施工工作單</c:v>
                  </c:pt>
                  <c:pt idx="18">
                    <c:v>加總/30 日後施工工作單</c:v>
                  </c:pt>
                  <c:pt idx="19">
                    <c:v>加總/是期工作單總數(張)</c:v>
                  </c:pt>
                  <c:pt idx="20">
                    <c:v>加總/當日施工作單</c:v>
                  </c:pt>
                  <c:pt idx="21">
                    <c:v>加總/翌日施工作單</c:v>
                  </c:pt>
                  <c:pt idx="22">
                    <c:v>加總/3 日施工作單</c:v>
                  </c:pt>
                  <c:pt idx="23">
                    <c:v>加總/4 日施工作單</c:v>
                  </c:pt>
                  <c:pt idx="24">
                    <c:v>加總/5 日施工作單</c:v>
                  </c:pt>
                  <c:pt idx="25">
                    <c:v>加總/6 日施工作單</c:v>
                  </c:pt>
                  <c:pt idx="26">
                    <c:v>加總/7-14 日施工作單</c:v>
                  </c:pt>
                  <c:pt idx="27">
                    <c:v>加總/15-30日施工工作單</c:v>
                  </c:pt>
                  <c:pt idx="28">
                    <c:v>加總/30 日後施工工作單</c:v>
                  </c:pt>
                  <c:pt idx="29">
                    <c:v>加總/是期工作單總數(張)</c:v>
                  </c:pt>
                  <c:pt idx="30">
                    <c:v>加總/當日施工作單</c:v>
                  </c:pt>
                  <c:pt idx="31">
                    <c:v>加總/翌日施工作單</c:v>
                  </c:pt>
                  <c:pt idx="32">
                    <c:v>加總/3 日施工作單</c:v>
                  </c:pt>
                  <c:pt idx="33">
                    <c:v>加總/4 日施工作單</c:v>
                  </c:pt>
                  <c:pt idx="34">
                    <c:v>加總/5 日施工作單</c:v>
                  </c:pt>
                  <c:pt idx="35">
                    <c:v>加總/6 日施工作單</c:v>
                  </c:pt>
                  <c:pt idx="36">
                    <c:v>加總/7-14 日施工作單</c:v>
                  </c:pt>
                  <c:pt idx="37">
                    <c:v>加總/15-30日施工工作單</c:v>
                  </c:pt>
                  <c:pt idx="38">
                    <c:v>加總/30 日後施工工作單</c:v>
                  </c:pt>
                  <c:pt idx="39">
                    <c:v>加總/是期工作單總數(張)</c:v>
                  </c:pt>
                </c:lvl>
                <c:lvl>
                  <c:pt idx="0">
                    <c:v>	合計	</c:v>
                  </c:pt>
                  <c:pt idx="10">
                    <c:v>庶務 1 (HK1)</c:v>
                  </c:pt>
                  <c:pt idx="20">
                    <c:v>庶務 2 (HK2)</c:v>
                  </c:pt>
                  <c:pt idx="30">
                    <c:v>庶務 3 (HK3)</c:v>
                  </c:pt>
                </c:lvl>
              </c:multiLvlStrCache>
            </c:multiLvlStrRef>
          </c:cat>
          <c:val>
            <c:numRef>
              <c:f>回應時間Data!$C$4:$C$43</c:f>
              <c:numCache>
                <c:formatCode>General</c:formatCode>
                <c:ptCount val="40"/>
                <c:pt idx="0">
                  <c:v>550</c:v>
                </c:pt>
                <c:pt idx="1">
                  <c:v>479</c:v>
                </c:pt>
                <c:pt idx="2">
                  <c:v>270</c:v>
                </c:pt>
                <c:pt idx="3">
                  <c:v>269</c:v>
                </c:pt>
                <c:pt idx="4">
                  <c:v>203</c:v>
                </c:pt>
                <c:pt idx="5">
                  <c:v>192</c:v>
                </c:pt>
                <c:pt idx="6">
                  <c:v>658</c:v>
                </c:pt>
                <c:pt idx="7">
                  <c:v>248</c:v>
                </c:pt>
                <c:pt idx="8">
                  <c:v>2</c:v>
                </c:pt>
                <c:pt idx="9">
                  <c:v>4911</c:v>
                </c:pt>
                <c:pt idx="10">
                  <c:v>12</c:v>
                </c:pt>
                <c:pt idx="11">
                  <c:v>8</c:v>
                </c:pt>
                <c:pt idx="12">
                  <c:v>3</c:v>
                </c:pt>
                <c:pt idx="13">
                  <c:v>9</c:v>
                </c:pt>
                <c:pt idx="14">
                  <c:v>3</c:v>
                </c:pt>
                <c:pt idx="15">
                  <c:v>8</c:v>
                </c:pt>
                <c:pt idx="16">
                  <c:v>13</c:v>
                </c:pt>
                <c:pt idx="17">
                  <c:v>6</c:v>
                </c:pt>
                <c:pt idx="18">
                  <c:v>0</c:v>
                </c:pt>
                <c:pt idx="19">
                  <c:v>79</c:v>
                </c:pt>
                <c:pt idx="20">
                  <c:v>16</c:v>
                </c:pt>
                <c:pt idx="21">
                  <c:v>10</c:v>
                </c:pt>
                <c:pt idx="22">
                  <c:v>7</c:v>
                </c:pt>
                <c:pt idx="23">
                  <c:v>7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</c:v>
                </c:pt>
                <c:pt idx="28">
                  <c:v>0</c:v>
                </c:pt>
                <c:pt idx="29">
                  <c:v>64</c:v>
                </c:pt>
                <c:pt idx="30">
                  <c:v>11</c:v>
                </c:pt>
                <c:pt idx="31">
                  <c:v>19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031872"/>
        <c:axId val="100062336"/>
      </c:barChart>
      <c:catAx>
        <c:axId val="100031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00062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0062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0003187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[2014年10月工作單分析(網頁).xlsx]完成工作單Data!樞紐分析表2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完成工作單Data!$A$4:$B$15</c:f>
              <c:multiLvlStrCache>
                <c:ptCount val="12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加總/7-14天完成工作單</c:v>
                  </c:pt>
                  <c:pt idx="7">
                    <c:v>加總/15-30天完成工作單</c:v>
                  </c:pt>
                  <c:pt idx="8">
                    <c:v>加總/超過30天完成</c:v>
                  </c:pt>
                  <c:pt idx="9">
                    <c:v>加總/尚未完成 工作單</c:v>
                  </c:pt>
                  <c:pt idx="10">
                    <c:v>加總/是期實際施工工作單總數(張) </c:v>
                  </c:pt>
                  <c:pt idx="11">
                    <c:v>加總/是期取消工作單總數</c:v>
                  </c:pt>
                </c:lvl>
                <c:lvl>
                  <c:pt idx="0">
                    <c:v>合計</c:v>
                  </c:pt>
                </c:lvl>
              </c:multiLvlStrCache>
            </c:multiLvlStrRef>
          </c:cat>
          <c:val>
            <c:numRef>
              <c:f>完成工作單Data!$C$4:$C$15</c:f>
              <c:numCache>
                <c:formatCode>General</c:formatCode>
                <c:ptCount val="12"/>
                <c:pt idx="0">
                  <c:v>2572</c:v>
                </c:pt>
                <c:pt idx="1">
                  <c:v>89</c:v>
                </c:pt>
                <c:pt idx="2">
                  <c:v>29</c:v>
                </c:pt>
                <c:pt idx="3">
                  <c:v>13</c:v>
                </c:pt>
                <c:pt idx="4">
                  <c:v>15</c:v>
                </c:pt>
                <c:pt idx="5">
                  <c:v>13</c:v>
                </c:pt>
                <c:pt idx="6">
                  <c:v>63</c:v>
                </c:pt>
                <c:pt idx="7">
                  <c:v>43</c:v>
                </c:pt>
                <c:pt idx="8">
                  <c:v>0</c:v>
                </c:pt>
                <c:pt idx="9">
                  <c:v>2086</c:v>
                </c:pt>
                <c:pt idx="10">
                  <c:v>4923</c:v>
                </c:pt>
                <c:pt idx="11">
                  <c:v>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953536"/>
        <c:axId val="103955072"/>
      </c:barChart>
      <c:catAx>
        <c:axId val="103953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03955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3955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0395353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186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162</xdr:row>
      <xdr:rowOff>121920</xdr:rowOff>
    </xdr:from>
    <xdr:to>
      <xdr:col>9</xdr:col>
      <xdr:colOff>601980</xdr:colOff>
      <xdr:row>163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338404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204</xdr:row>
      <xdr:rowOff>121920</xdr:rowOff>
    </xdr:from>
    <xdr:to>
      <xdr:col>9</xdr:col>
      <xdr:colOff>601980</xdr:colOff>
      <xdr:row>205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42519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121</xdr:row>
      <xdr:rowOff>121920</xdr:rowOff>
    </xdr:from>
    <xdr:to>
      <xdr:col>9</xdr:col>
      <xdr:colOff>601980</xdr:colOff>
      <xdr:row>122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25374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1690878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265920" y="78257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186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186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186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186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70408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186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65810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186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27532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186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903732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186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97840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186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05460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o" refreshedDate="41948.795268865739" createdVersion="4" refreshedVersion="4" minRefreshableVersion="3" recordCount="17">
  <cacheSource type="worksheet">
    <worksheetSource ref="A208:M225" sheet="維修(CM)工作單統計" r:id="rId2"/>
  </cacheSource>
  <cacheFields count="13">
    <cacheField name="主要工作中心:" numFmtId="0">
      <sharedItems containsBlank="1" count="20">
        <m/>
        <s v="屋宇裝修及戶外維修組"/>
        <s v="油漆組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1 (HK1*)" u="1"/>
        <s v="庶務 3 (HK3*)" u="1"/>
        <s v="庶務 2 (HK2*)" u="1"/>
      </sharedItems>
    </cacheField>
    <cacheField name="1天完成工作單" numFmtId="0">
      <sharedItems containsString="0" containsBlank="1" containsNumber="1" containsInteger="1" minValue="25" maxValue="2572"/>
    </cacheField>
    <cacheField name="2天完成工作單" numFmtId="0">
      <sharedItems containsString="0" containsBlank="1" containsNumber="1" containsInteger="1" minValue="1" maxValue="89"/>
    </cacheField>
    <cacheField name="3天完成工作單" numFmtId="0">
      <sharedItems containsString="0" containsBlank="1" containsNumber="1" containsInteger="1" minValue="0" maxValue="29"/>
    </cacheField>
    <cacheField name="4天完成工作單" numFmtId="0">
      <sharedItems containsString="0" containsBlank="1" containsNumber="1" containsInteger="1" minValue="0" maxValue="13"/>
    </cacheField>
    <cacheField name="5天完成工作單" numFmtId="0">
      <sharedItems containsString="0" containsBlank="1" containsNumber="1" containsInteger="1" minValue="0" maxValue="15"/>
    </cacheField>
    <cacheField name="6天完成工作單" numFmtId="0">
      <sharedItems containsString="0" containsBlank="1" containsNumber="1" containsInteger="1" minValue="0" maxValue="13"/>
    </cacheField>
    <cacheField name="7-14天完成工作單" numFmtId="0">
      <sharedItems containsString="0" containsBlank="1" containsNumber="1" containsInteger="1" minValue="0" maxValue="63"/>
    </cacheField>
    <cacheField name="15-30天完成工作單" numFmtId="0">
      <sharedItems containsString="0" containsBlank="1" containsNumber="1" containsInteger="1" minValue="0" maxValue="43"/>
    </cacheField>
    <cacheField name="超過30天完成" numFmtId="0">
      <sharedItems containsString="0" containsBlank="1" containsNumber="1" containsInteger="1" minValue="0" maxValue="0"/>
    </cacheField>
    <cacheField name="尚未完成 工作單" numFmtId="0">
      <sharedItems containsString="0" containsBlank="1" containsNumber="1" containsInteger="1" minValue="5" maxValue="2086"/>
    </cacheField>
    <cacheField name="是期實際施工工作單總數(張) " numFmtId="0">
      <sharedItems containsString="0" containsBlank="1" containsNumber="1" containsInteger="1" minValue="53" maxValue="4923"/>
    </cacheField>
    <cacheField name="是期取消工作單總數" numFmtId="0">
      <sharedItems containsString="0" containsBlank="1" containsNumber="1" containsInteger="1" minValue="0" maxValue="9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o" refreshedDate="41948.79525949074" createdVersion="4" refreshedVersion="4" minRefreshableVersion="3" recordCount="17">
  <cacheSource type="worksheet">
    <worksheetSource ref="A166:K183" sheet="維修(CM)工作單統計" r:id="rId2"/>
  </cacheSource>
  <cacheFields count="11">
    <cacheField name="主要工作中心" numFmtId="0">
      <sharedItems containsBlank="1" count="29">
        <m/>
        <s v="屋宇裝修及戶外維修組"/>
        <s v="油漆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庶務 1 (HK1*)" u="1"/>
        <s v="第 1、3、5 區" u="1"/>
        <s v="庶務 3 (HK3*)" u="1"/>
        <s v="第 3、5 區 (HI*)" u="1"/>
        <s v="樓宇管理組" u="1"/>
        <s v="第 2、4、6 區 (HB*)" u="1"/>
        <s v="第 1、7 區 (HO*)" u="1"/>
        <s v="第 6、7 區" u="1"/>
        <s v="庶務 2 (HK2*)" u="1"/>
        <s v="屋苑及街道清潔組" u="1"/>
        <s v="室內清潔組 " u="1"/>
        <s v="第 2、4 區" u="1"/>
      </sharedItems>
    </cacheField>
    <cacheField name="當日施工作單" numFmtId="0">
      <sharedItems containsString="0" containsBlank="1" containsNumber="1" containsInteger="1" minValue="0" maxValue="550"/>
    </cacheField>
    <cacheField name="翌日施工作單" numFmtId="0">
      <sharedItems containsString="0" containsBlank="1" containsNumber="1" containsInteger="1" minValue="3" maxValue="479"/>
    </cacheField>
    <cacheField name="3 日施工作單" numFmtId="0">
      <sharedItems containsString="0" containsBlank="1" containsNumber="1" containsInteger="1" minValue="3" maxValue="270"/>
    </cacheField>
    <cacheField name="4 日施工作單" numFmtId="0">
      <sharedItems containsString="0" containsBlank="1" containsNumber="1" containsInteger="1" minValue="1" maxValue="269"/>
    </cacheField>
    <cacheField name="5 日施工作單" numFmtId="0">
      <sharedItems containsString="0" containsBlank="1" containsNumber="1" containsInteger="1" minValue="0" maxValue="203"/>
    </cacheField>
    <cacheField name="6 日施工作單" numFmtId="0">
      <sharedItems containsString="0" containsBlank="1" containsNumber="1" containsInteger="1" minValue="2" maxValue="192"/>
    </cacheField>
    <cacheField name="7-14 日施工作單" numFmtId="0">
      <sharedItems containsString="0" containsBlank="1" containsNumber="1" containsInteger="1" minValue="4" maxValue="658"/>
    </cacheField>
    <cacheField name="15-30日施工工作單" numFmtId="0">
      <sharedItems containsString="0" containsBlank="1" containsNumber="1" containsInteger="1" minValue="1" maxValue="248"/>
    </cacheField>
    <cacheField name="30 日後施工工作單" numFmtId="0">
      <sharedItems containsString="0" containsBlank="1" containsNumber="1" containsInteger="1" minValue="0" maxValue="2"/>
    </cacheField>
    <cacheField name="是期工作單總數(張)" numFmtId="0">
      <sharedItems containsString="0" containsBlank="1" containsNumber="1" containsInteger="1" minValue="53" maxValue="49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  <m/>
    <m/>
  </r>
  <r>
    <x v="1"/>
    <n v="624"/>
    <n v="35"/>
    <n v="12"/>
    <n v="2"/>
    <n v="9"/>
    <n v="8"/>
    <n v="18"/>
    <n v="6"/>
    <n v="0"/>
    <n v="337"/>
    <n v="1051"/>
    <n v="31"/>
  </r>
  <r>
    <x v="2"/>
    <n v="43"/>
    <n v="8"/>
    <n v="3"/>
    <n v="1"/>
    <n v="2"/>
    <n v="0"/>
    <n v="2"/>
    <n v="0"/>
    <n v="0"/>
    <n v="45"/>
    <n v="104"/>
    <n v="0"/>
  </r>
  <r>
    <x v="3"/>
    <n v="25"/>
    <n v="2"/>
    <n v="1"/>
    <n v="0"/>
    <n v="1"/>
    <n v="0"/>
    <n v="0"/>
    <n v="1"/>
    <n v="0"/>
    <n v="69"/>
    <n v="99"/>
    <n v="3"/>
  </r>
  <r>
    <x v="4"/>
    <n v="497"/>
    <n v="9"/>
    <n v="6"/>
    <n v="1"/>
    <n v="3"/>
    <n v="3"/>
    <n v="9"/>
    <n v="2"/>
    <n v="0"/>
    <n v="145"/>
    <n v="675"/>
    <n v="26"/>
  </r>
  <r>
    <x v="5"/>
    <n v="59"/>
    <n v="16"/>
    <n v="2"/>
    <n v="0"/>
    <n v="3"/>
    <n v="5"/>
    <n v="7"/>
    <n v="3"/>
    <n v="0"/>
    <n v="78"/>
    <n v="173"/>
    <n v="2"/>
  </r>
  <r>
    <x v="6"/>
    <n v="125"/>
    <n v="5"/>
    <n v="1"/>
    <n v="0"/>
    <n v="0"/>
    <n v="0"/>
    <n v="0"/>
    <n v="0"/>
    <n v="0"/>
    <n v="49"/>
    <n v="180"/>
    <n v="5"/>
  </r>
  <r>
    <x v="7"/>
    <n v="155"/>
    <n v="4"/>
    <n v="3"/>
    <n v="1"/>
    <n v="1"/>
    <n v="1"/>
    <n v="1"/>
    <n v="2"/>
    <n v="0"/>
    <n v="30"/>
    <n v="198"/>
    <n v="4"/>
  </r>
  <r>
    <x v="8"/>
    <n v="59"/>
    <n v="1"/>
    <n v="2"/>
    <n v="0"/>
    <n v="0"/>
    <n v="0"/>
    <n v="0"/>
    <n v="0"/>
    <n v="0"/>
    <n v="17"/>
    <n v="79"/>
    <n v="0"/>
  </r>
  <r>
    <x v="9"/>
    <n v="53"/>
    <n v="1"/>
    <n v="1"/>
    <n v="0"/>
    <n v="1"/>
    <n v="0"/>
    <n v="1"/>
    <n v="1"/>
    <n v="0"/>
    <n v="8"/>
    <n v="66"/>
    <n v="2"/>
  </r>
  <r>
    <x v="10"/>
    <n v="43"/>
    <n v="2"/>
    <n v="0"/>
    <n v="1"/>
    <n v="0"/>
    <n v="1"/>
    <n v="0"/>
    <n v="1"/>
    <n v="0"/>
    <n v="5"/>
    <n v="53"/>
    <n v="2"/>
  </r>
  <r>
    <x v="11"/>
    <n v="1668"/>
    <n v="45"/>
    <n v="13"/>
    <n v="10"/>
    <n v="5"/>
    <n v="4"/>
    <n v="44"/>
    <n v="35"/>
    <n v="0"/>
    <n v="1670"/>
    <n v="3494"/>
    <n v="57"/>
  </r>
  <r>
    <x v="12"/>
    <n v="693"/>
    <n v="12"/>
    <n v="4"/>
    <n v="4"/>
    <n v="0"/>
    <n v="1"/>
    <n v="6"/>
    <n v="6"/>
    <n v="0"/>
    <n v="1065"/>
    <n v="1791"/>
    <n v="26"/>
  </r>
  <r>
    <x v="13"/>
    <n v="975"/>
    <n v="33"/>
    <n v="9"/>
    <n v="6"/>
    <n v="5"/>
    <n v="3"/>
    <n v="38"/>
    <n v="29"/>
    <n v="0"/>
    <n v="605"/>
    <n v="1703"/>
    <n v="31"/>
  </r>
  <r>
    <x v="14"/>
    <n v="683"/>
    <n v="15"/>
    <n v="6"/>
    <n v="2"/>
    <n v="1"/>
    <n v="0"/>
    <n v="3"/>
    <n v="15"/>
    <n v="0"/>
    <n v="405"/>
    <n v="1130"/>
    <n v="5"/>
  </r>
  <r>
    <x v="15"/>
    <n v="292"/>
    <n v="18"/>
    <n v="3"/>
    <n v="4"/>
    <n v="4"/>
    <n v="3"/>
    <n v="35"/>
    <n v="14"/>
    <n v="0"/>
    <n v="200"/>
    <n v="573"/>
    <n v="26"/>
  </r>
  <r>
    <x v="16"/>
    <n v="2572"/>
    <n v="89"/>
    <n v="29"/>
    <n v="13"/>
    <n v="15"/>
    <n v="13"/>
    <n v="63"/>
    <n v="43"/>
    <n v="0"/>
    <n v="2086"/>
    <n v="4923"/>
    <n v="9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</r>
  <r>
    <x v="1"/>
    <n v="53"/>
    <n v="121"/>
    <n v="81"/>
    <n v="78"/>
    <n v="80"/>
    <n v="58"/>
    <n v="183"/>
    <n v="71"/>
    <n v="1"/>
    <n v="1042"/>
  </r>
  <r>
    <x v="2"/>
    <n v="3"/>
    <n v="14"/>
    <n v="5"/>
    <n v="8"/>
    <n v="5"/>
    <n v="6"/>
    <n v="16"/>
    <n v="1"/>
    <n v="1"/>
    <n v="104"/>
  </r>
  <r>
    <x v="3"/>
    <n v="0"/>
    <n v="3"/>
    <n v="6"/>
    <n v="1"/>
    <n v="0"/>
    <n v="7"/>
    <n v="8"/>
    <n v="5"/>
    <n v="0"/>
    <n v="99"/>
  </r>
  <r>
    <x v="4"/>
    <n v="31"/>
    <n v="82"/>
    <n v="62"/>
    <n v="58"/>
    <n v="70"/>
    <n v="40"/>
    <n v="139"/>
    <n v="56"/>
    <n v="0"/>
    <n v="668"/>
  </r>
  <r>
    <x v="5"/>
    <n v="19"/>
    <n v="22"/>
    <n v="8"/>
    <n v="11"/>
    <n v="5"/>
    <n v="5"/>
    <n v="20"/>
    <n v="9"/>
    <n v="0"/>
    <n v="171"/>
  </r>
  <r>
    <x v="6"/>
    <n v="26"/>
    <n v="14"/>
    <n v="15"/>
    <n v="15"/>
    <n v="11"/>
    <n v="14"/>
    <n v="31"/>
    <n v="5"/>
    <n v="0"/>
    <n v="180"/>
  </r>
  <r>
    <x v="7"/>
    <n v="39"/>
    <n v="37"/>
    <n v="14"/>
    <n v="20"/>
    <n v="10"/>
    <n v="14"/>
    <n v="24"/>
    <n v="8"/>
    <n v="0"/>
    <n v="196"/>
  </r>
  <r>
    <x v="8"/>
    <n v="12"/>
    <n v="8"/>
    <n v="3"/>
    <n v="9"/>
    <n v="3"/>
    <n v="8"/>
    <n v="13"/>
    <n v="6"/>
    <n v="0"/>
    <n v="79"/>
  </r>
  <r>
    <x v="9"/>
    <n v="16"/>
    <n v="10"/>
    <n v="7"/>
    <n v="7"/>
    <n v="4"/>
    <n v="4"/>
    <n v="7"/>
    <n v="1"/>
    <n v="0"/>
    <n v="64"/>
  </r>
  <r>
    <x v="10"/>
    <n v="11"/>
    <n v="19"/>
    <n v="4"/>
    <n v="4"/>
    <n v="3"/>
    <n v="2"/>
    <n v="4"/>
    <n v="1"/>
    <n v="0"/>
    <n v="53"/>
  </r>
  <r>
    <x v="11"/>
    <n v="432"/>
    <n v="307"/>
    <n v="160"/>
    <n v="156"/>
    <n v="102"/>
    <n v="106"/>
    <n v="420"/>
    <n v="164"/>
    <n v="1"/>
    <n v="3493"/>
  </r>
  <r>
    <x v="12"/>
    <n v="164"/>
    <n v="90"/>
    <n v="42"/>
    <n v="47"/>
    <n v="23"/>
    <n v="28"/>
    <n v="206"/>
    <n v="139"/>
    <n v="1"/>
    <n v="1790"/>
  </r>
  <r>
    <x v="13"/>
    <n v="268"/>
    <n v="217"/>
    <n v="118"/>
    <n v="109"/>
    <n v="79"/>
    <n v="78"/>
    <n v="214"/>
    <n v="25"/>
    <n v="0"/>
    <n v="1703"/>
  </r>
  <r>
    <x v="14"/>
    <n v="77"/>
    <n v="141"/>
    <n v="99"/>
    <n v="81"/>
    <n v="62"/>
    <n v="69"/>
    <n v="188"/>
    <n v="14"/>
    <n v="0"/>
    <n v="1130"/>
  </r>
  <r>
    <x v="15"/>
    <n v="191"/>
    <n v="76"/>
    <n v="19"/>
    <n v="28"/>
    <n v="17"/>
    <n v="9"/>
    <n v="26"/>
    <n v="11"/>
    <n v="0"/>
    <n v="573"/>
  </r>
  <r>
    <x v="16"/>
    <n v="550"/>
    <n v="479"/>
    <n v="270"/>
    <n v="269"/>
    <n v="203"/>
    <n v="192"/>
    <n v="658"/>
    <n v="248"/>
    <n v="2"/>
    <n v="491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55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15" firstHeaderRow="1" firstDataRow="1" firstDataCol="2"/>
  <pivotFields count="13">
    <pivotField axis="axisRow" compact="0" outline="0" subtotalTop="0" showAll="0" includeNewItemsInFilter="1" sumSubtotal="1">
      <items count="21">
        <item h="1" x="5"/>
        <item h="1" x="4"/>
        <item x="16"/>
        <item h="1" x="15"/>
        <item h="1" x="3"/>
        <item h="1" x="2"/>
        <item h="1" x="11"/>
        <item h="1" x="1"/>
        <item h="1" x="7"/>
        <item h="1" x="6"/>
        <item h="1" x="12"/>
        <item h="1" x="14"/>
        <item h="1" x="13"/>
        <item h="1" x="0"/>
        <item h="1" m="1" x="17"/>
        <item h="1" m="1" x="19"/>
        <item h="1" m="1" x="18"/>
        <item h="1" x="8"/>
        <item h="1" x="9"/>
        <item h="1"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12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</rowItems>
  <colItems count="1">
    <i/>
  </colItems>
  <dataFields count="12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7-14天完成工作單" fld="7" baseField="0" baseItem="0"/>
    <dataField name="加總/15-30天完成工作單" fld="8" baseField="0" baseItem="0"/>
    <dataField name="加總/超過30天完成" fld="9" baseField="0" baseItem="0"/>
    <dataField name="加總/尚未完成 工作單" fld="10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52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43" firstHeaderRow="1" firstDataRow="1" firstDataCol="2"/>
  <pivotFields count="11">
    <pivotField axis="axisRow" compact="0" outline="0" subtotalTop="0" showAll="0" includeNewItemsInFilter="1" sumSubtotal="1">
      <items count="30">
        <item h="1" x="5"/>
        <item h="1" x="4"/>
        <item h="1" x="15"/>
        <item h="1" x="3"/>
        <item h="1" x="2"/>
        <item h="1" m="1" x="27"/>
        <item h="1" x="11"/>
        <item h="1" x="1"/>
        <item h="1" m="1" x="26"/>
        <item h="1" x="7"/>
        <item h="1" x="6"/>
        <item h="1" x="12"/>
        <item h="1" x="14"/>
        <item h="1" x="13"/>
        <item x="16"/>
        <item h="1" x="0"/>
        <item h="1" m="1" x="21"/>
        <item h="1" m="1" x="18"/>
        <item h="1" m="1" x="28"/>
        <item h="1" m="1" x="24"/>
        <item h="1" m="1" x="22"/>
        <item h="1" m="1" x="20"/>
        <item h="1" m="1" x="23"/>
        <item h="1" m="1" x="17"/>
        <item h="1" m="1" x="25"/>
        <item h="1" m="1" x="19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0"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</rowItems>
  <colItems count="1">
    <i/>
  </colItems>
  <dataFields count="10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4 日施工作單" fld="4" baseField="0" baseItem="0"/>
    <dataField name="加總/5 日施工作單" fld="5" baseField="0" baseItem="0"/>
    <dataField name="加總/6 日施工作單" fld="6" baseField="0" baseItem="0"/>
    <dataField name="加總/7-14 日施工作單" fld="7" baseField="0" baseItem="0"/>
    <dataField name="加總/15-30日施工工作單" fld="8" baseField="0" baseItem="0"/>
    <dataField name="加總/30 日後施工工作單" fld="9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26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10.109375" style="51" customWidth="1"/>
    <col min="6" max="7" width="9" style="51"/>
    <col min="8" max="8" width="11.109375" style="51" customWidth="1"/>
    <col min="9" max="9" width="10.88671875" style="51" customWidth="1"/>
    <col min="10" max="10" width="11.109375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6" s="2" customFormat="1" x14ac:dyDescent="0.3">
      <c r="A33" s="18"/>
      <c r="D33" s="5"/>
      <c r="E33" s="5"/>
      <c r="F33" s="5"/>
    </row>
    <row r="34" spans="1:6" s="2" customFormat="1" x14ac:dyDescent="0.3">
      <c r="A34" s="18"/>
      <c r="D34" s="5"/>
      <c r="E34" s="5"/>
      <c r="F34" s="5"/>
    </row>
    <row r="35" spans="1:6" s="2" customFormat="1" x14ac:dyDescent="0.3">
      <c r="A35" s="18"/>
      <c r="D35" s="5"/>
      <c r="E35" s="5"/>
      <c r="F35" s="5"/>
    </row>
    <row r="36" spans="1:6" s="2" customFormat="1" x14ac:dyDescent="0.3">
      <c r="A36" s="7"/>
      <c r="D36" s="5"/>
      <c r="E36" s="5"/>
      <c r="F36" s="5"/>
    </row>
    <row r="37" spans="1:6" s="2" customFormat="1" x14ac:dyDescent="0.3">
      <c r="D37" s="5"/>
      <c r="E37" s="5"/>
      <c r="F37" s="5"/>
    </row>
    <row r="38" spans="1:6" s="2" customFormat="1" x14ac:dyDescent="0.3">
      <c r="A38" s="18" t="s">
        <v>20</v>
      </c>
      <c r="D38" s="5"/>
      <c r="E38" s="5"/>
      <c r="F38" s="5"/>
    </row>
    <row r="39" spans="1:6" s="2" customFormat="1" ht="16.8" thickBot="1" x14ac:dyDescent="0.35">
      <c r="D39" s="5"/>
      <c r="E39" s="5"/>
      <c r="F39" s="5"/>
    </row>
    <row r="40" spans="1:6" s="2" customFormat="1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</row>
    <row r="41" spans="1:6" s="7" customFormat="1" x14ac:dyDescent="0.3">
      <c r="A41" s="24" t="s">
        <v>25</v>
      </c>
      <c r="B41" s="25">
        <f>SUM(B42:B45)</f>
        <v>1051</v>
      </c>
      <c r="C41" s="25">
        <f>SUM(C42:C45)</f>
        <v>1030</v>
      </c>
      <c r="D41" s="26">
        <f>SUM(D42:D45)</f>
        <v>6903.9</v>
      </c>
      <c r="E41" s="27"/>
      <c r="F41" s="27"/>
    </row>
    <row r="42" spans="1:6" s="2" customFormat="1" x14ac:dyDescent="0.3">
      <c r="A42" s="28" t="s">
        <v>26</v>
      </c>
      <c r="B42" s="29">
        <v>104</v>
      </c>
      <c r="C42" s="29">
        <v>118</v>
      </c>
      <c r="D42" s="30">
        <v>1490.1</v>
      </c>
      <c r="E42" s="23"/>
      <c r="F42" s="23"/>
    </row>
    <row r="43" spans="1:6" s="2" customFormat="1" x14ac:dyDescent="0.3">
      <c r="A43" s="28" t="s">
        <v>27</v>
      </c>
      <c r="B43" s="29">
        <v>99</v>
      </c>
      <c r="C43" s="29">
        <v>136</v>
      </c>
      <c r="D43" s="31">
        <v>1532.3</v>
      </c>
      <c r="E43" s="32"/>
      <c r="F43" s="32"/>
    </row>
    <row r="44" spans="1:6" s="2" customFormat="1" x14ac:dyDescent="0.3">
      <c r="A44" s="28" t="s">
        <v>28</v>
      </c>
      <c r="B44" s="29">
        <v>675</v>
      </c>
      <c r="C44" s="29">
        <v>651</v>
      </c>
      <c r="D44" s="30">
        <v>1357.5</v>
      </c>
      <c r="E44" s="23"/>
      <c r="F44" s="23"/>
    </row>
    <row r="45" spans="1:6" s="2" customFormat="1" x14ac:dyDescent="0.3">
      <c r="A45" s="28" t="s">
        <v>29</v>
      </c>
      <c r="B45" s="29">
        <v>173</v>
      </c>
      <c r="C45" s="29">
        <v>125</v>
      </c>
      <c r="D45" s="30">
        <v>2524</v>
      </c>
      <c r="E45" s="23"/>
      <c r="F45" s="23"/>
    </row>
    <row r="46" spans="1:6" s="7" customFormat="1" x14ac:dyDescent="0.3">
      <c r="A46" s="33" t="s">
        <v>30</v>
      </c>
      <c r="B46" s="34">
        <v>180</v>
      </c>
      <c r="C46" s="34">
        <v>181</v>
      </c>
      <c r="D46" s="35">
        <v>1822.6</v>
      </c>
      <c r="E46" s="27"/>
      <c r="F46" s="27"/>
    </row>
    <row r="47" spans="1:6" s="7" customFormat="1" x14ac:dyDescent="0.3">
      <c r="A47" s="36" t="s">
        <v>31</v>
      </c>
      <c r="B47" s="25">
        <f>SUM(B48:B53)</f>
        <v>198</v>
      </c>
      <c r="C47" s="25">
        <f t="shared" ref="C47:D47" si="0">SUM(C48:C53)</f>
        <v>195</v>
      </c>
      <c r="D47" s="25">
        <f t="shared" si="0"/>
        <v>2794.1000000000004</v>
      </c>
      <c r="E47" s="27"/>
      <c r="F47" s="27"/>
    </row>
    <row r="48" spans="1:6" s="7" customFormat="1" outlineLevel="1" x14ac:dyDescent="0.3">
      <c r="A48" s="37" t="s">
        <v>32</v>
      </c>
      <c r="B48" s="38">
        <v>0</v>
      </c>
      <c r="C48" s="38">
        <v>0</v>
      </c>
      <c r="D48" s="38">
        <v>0</v>
      </c>
      <c r="E48" s="27"/>
      <c r="F48" s="27"/>
    </row>
    <row r="49" spans="1:11" s="7" customFormat="1" outlineLevel="1" x14ac:dyDescent="0.3">
      <c r="A49" s="37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1" s="7" customFormat="1" x14ac:dyDescent="0.3">
      <c r="A50" s="37" t="s">
        <v>34</v>
      </c>
      <c r="B50" s="29">
        <v>79</v>
      </c>
      <c r="C50" s="29">
        <v>73</v>
      </c>
      <c r="D50" s="30">
        <v>892.3</v>
      </c>
      <c r="E50" s="27"/>
      <c r="F50" s="27"/>
    </row>
    <row r="51" spans="1:11" s="2" customFormat="1" x14ac:dyDescent="0.3">
      <c r="A51" s="37" t="s">
        <v>35</v>
      </c>
      <c r="B51" s="29">
        <v>66</v>
      </c>
      <c r="C51" s="29">
        <v>63</v>
      </c>
      <c r="D51" s="30">
        <v>1213.5</v>
      </c>
      <c r="E51" s="23"/>
      <c r="F51" s="23"/>
    </row>
    <row r="52" spans="1:11" s="2" customFormat="1" x14ac:dyDescent="0.3">
      <c r="A52" s="37" t="s">
        <v>36</v>
      </c>
      <c r="B52" s="29">
        <v>53</v>
      </c>
      <c r="C52" s="29">
        <v>59</v>
      </c>
      <c r="D52" s="30">
        <v>688.3</v>
      </c>
      <c r="E52" s="23"/>
      <c r="F52" s="23"/>
    </row>
    <row r="53" spans="1:11" s="2" customFormat="1" outlineLevel="1" x14ac:dyDescent="0.3">
      <c r="A53" s="37" t="s">
        <v>37</v>
      </c>
      <c r="B53" s="39">
        <v>0</v>
      </c>
      <c r="C53" s="39">
        <v>0</v>
      </c>
      <c r="D53" s="40">
        <v>0</v>
      </c>
      <c r="E53" s="23"/>
      <c r="F53" s="23"/>
    </row>
    <row r="54" spans="1:11" s="7" customFormat="1" x14ac:dyDescent="0.3">
      <c r="A54" s="36" t="s">
        <v>38</v>
      </c>
      <c r="B54" s="41">
        <f>SUM(B55+B56+B57)</f>
        <v>3494</v>
      </c>
      <c r="C54" s="41">
        <f>SUM(C55+C56+C57)</f>
        <v>3539</v>
      </c>
      <c r="D54" s="42">
        <f>SUM(D55+D56+D57)</f>
        <v>8232.6999999999989</v>
      </c>
      <c r="E54" s="27"/>
      <c r="F54" s="27"/>
    </row>
    <row r="55" spans="1:11" s="2" customFormat="1" x14ac:dyDescent="0.3">
      <c r="A55" s="28" t="s">
        <v>39</v>
      </c>
      <c r="B55" s="29">
        <v>1791</v>
      </c>
      <c r="C55" s="29">
        <v>1707</v>
      </c>
      <c r="D55" s="30">
        <v>3575.7</v>
      </c>
      <c r="E55" s="23"/>
      <c r="F55" s="23"/>
    </row>
    <row r="56" spans="1:11" s="2" customFormat="1" x14ac:dyDescent="0.3">
      <c r="A56" s="28" t="s">
        <v>40</v>
      </c>
      <c r="B56" s="29">
        <v>1130</v>
      </c>
      <c r="C56" s="29">
        <v>1138</v>
      </c>
      <c r="D56" s="30">
        <v>3113.6</v>
      </c>
      <c r="E56" s="23"/>
      <c r="F56" s="23"/>
    </row>
    <row r="57" spans="1:11" s="2" customFormat="1" x14ac:dyDescent="0.3">
      <c r="A57" s="43" t="s">
        <v>41</v>
      </c>
      <c r="B57" s="39">
        <v>573</v>
      </c>
      <c r="C57" s="39">
        <v>694</v>
      </c>
      <c r="D57" s="40">
        <v>1543.4</v>
      </c>
      <c r="E57" s="23"/>
      <c r="F57" s="23"/>
    </row>
    <row r="58" spans="1:11" s="2" customFormat="1" ht="16.8" thickBot="1" x14ac:dyDescent="0.35">
      <c r="A58" s="44" t="s">
        <v>42</v>
      </c>
      <c r="B58" s="45">
        <f>SUM(B41+B46+B54+B47)</f>
        <v>4923</v>
      </c>
      <c r="C58" s="45">
        <f t="shared" ref="C58:D58" si="1">SUM(C41+C46+C54+C47)</f>
        <v>4945</v>
      </c>
      <c r="D58" s="46">
        <f t="shared" si="1"/>
        <v>19753.299999999996</v>
      </c>
      <c r="E58" s="23"/>
      <c r="F58" s="23"/>
      <c r="K58" s="2" t="s">
        <v>43</v>
      </c>
    </row>
    <row r="59" spans="1:11" s="2" customFormat="1" ht="16.8" thickTop="1" x14ac:dyDescent="0.3">
      <c r="A59" s="44"/>
      <c r="B59" s="47"/>
      <c r="C59" s="47"/>
      <c r="D59" s="48"/>
      <c r="E59" s="23"/>
      <c r="F59" s="23"/>
    </row>
    <row r="60" spans="1:11" s="2" customFormat="1" x14ac:dyDescent="0.3">
      <c r="A60" s="44"/>
      <c r="B60" s="47"/>
      <c r="C60" s="47"/>
      <c r="D60" s="48"/>
      <c r="E60" s="23"/>
      <c r="F60" s="23"/>
    </row>
    <row r="61" spans="1:11" s="2" customFormat="1" x14ac:dyDescent="0.3">
      <c r="A61" s="44"/>
      <c r="B61" s="47"/>
      <c r="C61" s="47"/>
      <c r="D61" s="48"/>
      <c r="E61" s="23"/>
      <c r="F61" s="23"/>
    </row>
    <row r="62" spans="1:11" s="2" customFormat="1" x14ac:dyDescent="0.3">
      <c r="A62" s="44"/>
      <c r="B62" s="47"/>
      <c r="C62" s="47"/>
      <c r="D62" s="48"/>
      <c r="E62" s="23"/>
      <c r="F62" s="23"/>
    </row>
    <row r="63" spans="1:11" s="2" customFormat="1" x14ac:dyDescent="0.3">
      <c r="A63" s="44"/>
      <c r="B63" s="47"/>
      <c r="C63" s="47"/>
      <c r="D63" s="48"/>
      <c r="E63" s="23"/>
      <c r="F63" s="23"/>
    </row>
    <row r="64" spans="1:11" s="2" customFormat="1" x14ac:dyDescent="0.3">
      <c r="A64" s="44"/>
      <c r="B64" s="47"/>
      <c r="C64" s="47"/>
      <c r="D64" s="48"/>
      <c r="E64" s="23"/>
      <c r="F64" s="23"/>
    </row>
    <row r="65" spans="1:6" s="2" customFormat="1" x14ac:dyDescent="0.3">
      <c r="A65" s="44"/>
      <c r="B65" s="47"/>
      <c r="C65" s="47"/>
      <c r="D65" s="48"/>
      <c r="E65" s="23"/>
      <c r="F65" s="23"/>
    </row>
    <row r="66" spans="1:6" s="2" customFormat="1" x14ac:dyDescent="0.3">
      <c r="A66" s="44"/>
      <c r="B66" s="47"/>
      <c r="C66" s="47"/>
      <c r="D66" s="48"/>
      <c r="E66" s="23"/>
      <c r="F66" s="23"/>
    </row>
    <row r="67" spans="1:6" s="2" customFormat="1" x14ac:dyDescent="0.3">
      <c r="A67" s="44"/>
      <c r="B67" s="47"/>
      <c r="C67" s="47"/>
      <c r="D67" s="48"/>
      <c r="E67" s="23"/>
      <c r="F67" s="23"/>
    </row>
    <row r="68" spans="1:6" s="2" customFormat="1" x14ac:dyDescent="0.3">
      <c r="A68" s="44"/>
      <c r="B68" s="47"/>
      <c r="C68" s="47"/>
      <c r="D68" s="48"/>
      <c r="E68" s="23"/>
      <c r="F68" s="23"/>
    </row>
    <row r="69" spans="1:6" s="2" customFormat="1" x14ac:dyDescent="0.3">
      <c r="A69" s="44"/>
      <c r="B69" s="47"/>
      <c r="C69" s="47"/>
      <c r="D69" s="48"/>
      <c r="E69" s="23"/>
      <c r="F69" s="23"/>
    </row>
    <row r="70" spans="1:6" s="2" customFormat="1" x14ac:dyDescent="0.3">
      <c r="A70" s="44"/>
      <c r="B70" s="47"/>
      <c r="C70" s="47"/>
      <c r="D70" s="48"/>
      <c r="E70" s="23"/>
      <c r="F70" s="23"/>
    </row>
    <row r="71" spans="1:6" s="2" customFormat="1" x14ac:dyDescent="0.3">
      <c r="A71" s="44"/>
      <c r="B71" s="47"/>
      <c r="C71" s="47"/>
      <c r="D71" s="48"/>
      <c r="E71" s="23"/>
      <c r="F71" s="23"/>
    </row>
    <row r="72" spans="1:6" s="2" customFormat="1" x14ac:dyDescent="0.3">
      <c r="A72" s="44"/>
      <c r="B72" s="47"/>
      <c r="C72" s="47"/>
      <c r="D72" s="48"/>
      <c r="E72" s="23"/>
      <c r="F72" s="23"/>
    </row>
    <row r="73" spans="1:6" s="2" customFormat="1" x14ac:dyDescent="0.3">
      <c r="A73" s="44"/>
      <c r="B73" s="47"/>
      <c r="C73" s="47"/>
      <c r="D73" s="48"/>
      <c r="E73" s="23"/>
      <c r="F73" s="23"/>
    </row>
    <row r="74" spans="1:6" s="2" customFormat="1" x14ac:dyDescent="0.3">
      <c r="A74" s="44"/>
      <c r="B74" s="47"/>
      <c r="C74" s="47"/>
      <c r="D74" s="48"/>
      <c r="E74" s="23"/>
      <c r="F74" s="23"/>
    </row>
    <row r="75" spans="1:6" s="2" customFormat="1" x14ac:dyDescent="0.3">
      <c r="A75" s="44"/>
      <c r="B75" s="47"/>
      <c r="C75" s="47"/>
      <c r="D75" s="48"/>
      <c r="E75" s="23"/>
      <c r="F75" s="23"/>
    </row>
    <row r="76" spans="1:6" s="2" customFormat="1" x14ac:dyDescent="0.3">
      <c r="A76" s="44"/>
      <c r="B76" s="47"/>
      <c r="C76" s="47"/>
      <c r="D76" s="48"/>
      <c r="E76" s="23"/>
      <c r="F76" s="23"/>
    </row>
    <row r="77" spans="1:6" s="2" customFormat="1" x14ac:dyDescent="0.3">
      <c r="A77" s="44"/>
      <c r="B77" s="47"/>
      <c r="C77" s="47"/>
      <c r="D77" s="48"/>
      <c r="E77" s="23"/>
      <c r="F77" s="23"/>
    </row>
    <row r="78" spans="1:6" s="2" customFormat="1" x14ac:dyDescent="0.3">
      <c r="A78" s="44"/>
      <c r="B78" s="47"/>
      <c r="C78" s="47"/>
      <c r="D78" s="48"/>
      <c r="E78" s="23"/>
      <c r="F78" s="23"/>
    </row>
    <row r="79" spans="1:6" s="2" customFormat="1" x14ac:dyDescent="0.3">
      <c r="A79" s="44"/>
      <c r="B79" s="47"/>
      <c r="C79" s="47"/>
      <c r="D79" s="48"/>
      <c r="E79" s="23"/>
      <c r="F79" s="23"/>
    </row>
    <row r="80" spans="1:6" s="2" customFormat="1" x14ac:dyDescent="0.3">
      <c r="A80" s="44"/>
      <c r="B80" s="47"/>
      <c r="C80" s="47"/>
      <c r="D80" s="48"/>
      <c r="E80" s="23"/>
      <c r="F80" s="23"/>
    </row>
    <row r="81" spans="1:20" x14ac:dyDescent="0.3">
      <c r="B81" s="49"/>
      <c r="C81" s="49"/>
      <c r="D81" s="23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A82" s="18" t="s">
        <v>44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2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1"/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SUM(C85:O85)</f>
        <v>550</v>
      </c>
      <c r="C85" s="55">
        <v>337</v>
      </c>
      <c r="D85" s="55">
        <v>66</v>
      </c>
      <c r="E85" s="55">
        <v>61</v>
      </c>
      <c r="F85" s="55">
        <v>38</v>
      </c>
      <c r="G85" s="55">
        <v>19</v>
      </c>
      <c r="H85" s="55">
        <v>21</v>
      </c>
      <c r="I85" s="55">
        <v>7</v>
      </c>
      <c r="J85" s="55">
        <v>1</v>
      </c>
      <c r="K85" s="55">
        <v>0</v>
      </c>
      <c r="L85" s="55">
        <v>0</v>
      </c>
      <c r="M85" s="51"/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57</v>
      </c>
      <c r="B86" s="59">
        <f>SUM(C86:N86)</f>
        <v>52</v>
      </c>
      <c r="C86" s="59">
        <v>45</v>
      </c>
      <c r="D86" s="59">
        <v>7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O86" s="51"/>
      <c r="P86" s="60"/>
      <c r="Q86" s="60"/>
      <c r="R86" s="60"/>
      <c r="S86" s="60"/>
      <c r="T86" s="60"/>
    </row>
    <row r="87" spans="1:20" x14ac:dyDescent="0.3">
      <c r="A87" s="58" t="s">
        <v>58</v>
      </c>
      <c r="B87" s="59">
        <f>SUM(C87:N87)</f>
        <v>203</v>
      </c>
      <c r="C87" s="59">
        <v>69</v>
      </c>
      <c r="D87" s="59">
        <v>43</v>
      </c>
      <c r="E87" s="59">
        <v>37</v>
      </c>
      <c r="F87" s="59">
        <v>30</v>
      </c>
      <c r="G87" s="59">
        <v>10</v>
      </c>
      <c r="H87" s="59">
        <v>10</v>
      </c>
      <c r="I87" s="59">
        <v>4</v>
      </c>
      <c r="J87" s="59">
        <v>0</v>
      </c>
      <c r="K87" s="59">
        <v>0</v>
      </c>
      <c r="L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59</v>
      </c>
      <c r="B88" s="59">
        <f t="shared" ref="B88:B98" si="2">SUM(C88:N88)</f>
        <v>192</v>
      </c>
      <c r="C88" s="59">
        <v>145</v>
      </c>
      <c r="D88" s="59">
        <v>10</v>
      </c>
      <c r="E88" s="59">
        <v>18</v>
      </c>
      <c r="F88" s="59">
        <v>5</v>
      </c>
      <c r="G88" s="59">
        <v>6</v>
      </c>
      <c r="H88" s="59">
        <v>4</v>
      </c>
      <c r="I88" s="59">
        <v>3</v>
      </c>
      <c r="J88" s="59">
        <v>1</v>
      </c>
      <c r="K88" s="59">
        <v>0</v>
      </c>
      <c r="L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29</v>
      </c>
      <c r="B89" s="59">
        <f t="shared" si="2"/>
        <v>103</v>
      </c>
      <c r="C89" s="59">
        <v>78</v>
      </c>
      <c r="D89" s="59">
        <v>6</v>
      </c>
      <c r="E89" s="59">
        <v>6</v>
      </c>
      <c r="F89" s="59">
        <v>3</v>
      </c>
      <c r="G89" s="59">
        <v>3</v>
      </c>
      <c r="H89" s="59">
        <v>7</v>
      </c>
      <c r="I89" s="59">
        <v>0</v>
      </c>
      <c r="J89" s="59">
        <v>0</v>
      </c>
      <c r="K89" s="59">
        <v>0</v>
      </c>
      <c r="L89" s="59">
        <v>0</v>
      </c>
      <c r="O89" s="51"/>
      <c r="P89" s="60"/>
      <c r="Q89" s="60"/>
      <c r="R89" s="60"/>
      <c r="S89" s="60"/>
      <c r="T89" s="60"/>
    </row>
    <row r="90" spans="1:20" s="7" customFormat="1" x14ac:dyDescent="0.3">
      <c r="A90" s="33" t="s">
        <v>60</v>
      </c>
      <c r="B90" s="61">
        <f>SUM(C90:O90)</f>
        <v>89</v>
      </c>
      <c r="C90" s="61">
        <v>49</v>
      </c>
      <c r="D90" s="61">
        <v>13</v>
      </c>
      <c r="E90" s="61">
        <v>14</v>
      </c>
      <c r="F90" s="61">
        <v>6</v>
      </c>
      <c r="G90" s="61">
        <v>6</v>
      </c>
      <c r="H90" s="61">
        <v>1</v>
      </c>
      <c r="I90" s="61">
        <v>0</v>
      </c>
      <c r="J90" s="61">
        <v>0</v>
      </c>
      <c r="K90" s="61">
        <v>0</v>
      </c>
      <c r="L90" s="61">
        <v>0</v>
      </c>
      <c r="M90" s="51"/>
      <c r="N90" s="51"/>
      <c r="O90" s="51"/>
      <c r="P90" s="62"/>
      <c r="Q90" s="62"/>
      <c r="R90" s="62"/>
      <c r="S90" s="62"/>
      <c r="T90" s="62"/>
    </row>
    <row r="91" spans="1:20" s="7" customFormat="1" x14ac:dyDescent="0.3">
      <c r="A91" s="36" t="s">
        <v>31</v>
      </c>
      <c r="B91" s="55">
        <f>SUM(C91:O91)</f>
        <v>35</v>
      </c>
      <c r="C91" s="55">
        <v>30</v>
      </c>
      <c r="D91" s="55">
        <v>2</v>
      </c>
      <c r="E91" s="55">
        <v>1</v>
      </c>
      <c r="F91" s="55">
        <v>0</v>
      </c>
      <c r="G91" s="55">
        <v>1</v>
      </c>
      <c r="H91" s="55">
        <v>0</v>
      </c>
      <c r="I91" s="55">
        <v>1</v>
      </c>
      <c r="J91" s="55">
        <v>0</v>
      </c>
      <c r="K91" s="55">
        <v>0</v>
      </c>
      <c r="L91" s="55">
        <v>0</v>
      </c>
      <c r="M91" s="51"/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34</v>
      </c>
      <c r="B92" s="59">
        <f t="shared" si="2"/>
        <v>21</v>
      </c>
      <c r="C92" s="59">
        <v>17</v>
      </c>
      <c r="D92" s="59">
        <v>2</v>
      </c>
      <c r="E92" s="59">
        <v>0</v>
      </c>
      <c r="F92" s="59">
        <v>0</v>
      </c>
      <c r="G92" s="59">
        <v>1</v>
      </c>
      <c r="H92" s="59">
        <v>0</v>
      </c>
      <c r="I92" s="59">
        <v>1</v>
      </c>
      <c r="J92" s="59">
        <v>0</v>
      </c>
      <c r="K92" s="59">
        <v>0</v>
      </c>
      <c r="L92" s="59">
        <v>0</v>
      </c>
      <c r="M92" s="51"/>
      <c r="N92" s="51"/>
      <c r="O92" s="51"/>
      <c r="P92" s="62"/>
      <c r="Q92" s="62"/>
      <c r="R92" s="62"/>
      <c r="S92" s="62"/>
      <c r="T92" s="62"/>
    </row>
    <row r="93" spans="1:20" x14ac:dyDescent="0.3">
      <c r="A93" s="37" t="s">
        <v>35</v>
      </c>
      <c r="B93" s="63">
        <f t="shared" si="2"/>
        <v>9</v>
      </c>
      <c r="C93" s="63">
        <v>8</v>
      </c>
      <c r="D93" s="63">
        <v>0</v>
      </c>
      <c r="E93" s="63">
        <v>1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O93" s="51"/>
      <c r="P93" s="60"/>
      <c r="Q93" s="60"/>
      <c r="R93" s="60"/>
      <c r="S93" s="60"/>
      <c r="T93" s="60"/>
    </row>
    <row r="94" spans="1:20" x14ac:dyDescent="0.3">
      <c r="A94" s="37" t="s">
        <v>36</v>
      </c>
      <c r="B94" s="63">
        <f t="shared" si="2"/>
        <v>5</v>
      </c>
      <c r="C94" s="63">
        <v>5</v>
      </c>
      <c r="D94" s="63">
        <v>0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O94" s="51"/>
      <c r="P94" s="60"/>
      <c r="Q94" s="60"/>
      <c r="R94" s="60"/>
      <c r="S94" s="60"/>
      <c r="T94" s="60"/>
    </row>
    <row r="95" spans="1:20" s="7" customFormat="1" x14ac:dyDescent="0.3">
      <c r="A95" s="36" t="s">
        <v>38</v>
      </c>
      <c r="B95" s="55">
        <f>SUM(C95:O95)</f>
        <v>3191</v>
      </c>
      <c r="C95" s="55">
        <v>1670</v>
      </c>
      <c r="D95" s="55">
        <v>700</v>
      </c>
      <c r="E95" s="55">
        <v>361</v>
      </c>
      <c r="F95" s="55">
        <v>170</v>
      </c>
      <c r="G95" s="55">
        <v>129</v>
      </c>
      <c r="H95" s="55">
        <v>70</v>
      </c>
      <c r="I95" s="55">
        <v>31</v>
      </c>
      <c r="J95" s="55">
        <v>25</v>
      </c>
      <c r="K95" s="55">
        <v>11</v>
      </c>
      <c r="L95" s="55">
        <v>24</v>
      </c>
      <c r="M95" s="51"/>
      <c r="N95" s="51"/>
      <c r="O95" s="51"/>
      <c r="P95" s="62"/>
      <c r="Q95" s="62"/>
      <c r="R95" s="62"/>
      <c r="S95" s="62"/>
      <c r="T95" s="62"/>
    </row>
    <row r="96" spans="1:20" x14ac:dyDescent="0.3">
      <c r="A96" s="28" t="s">
        <v>39</v>
      </c>
      <c r="B96" s="59">
        <f t="shared" si="2"/>
        <v>1738</v>
      </c>
      <c r="C96" s="59">
        <v>1065</v>
      </c>
      <c r="D96" s="59">
        <v>397</v>
      </c>
      <c r="E96" s="59">
        <v>200</v>
      </c>
      <c r="F96" s="59">
        <v>39</v>
      </c>
      <c r="G96" s="59">
        <v>16</v>
      </c>
      <c r="H96" s="59">
        <v>14</v>
      </c>
      <c r="I96" s="59">
        <v>5</v>
      </c>
      <c r="J96" s="59">
        <v>2</v>
      </c>
      <c r="K96" s="59">
        <v>0</v>
      </c>
      <c r="L96" s="59">
        <v>0</v>
      </c>
      <c r="O96" s="51"/>
      <c r="P96" s="60"/>
      <c r="Q96" s="60"/>
      <c r="R96" s="60"/>
      <c r="S96" s="60"/>
      <c r="T96" s="60"/>
    </row>
    <row r="97" spans="1:20" x14ac:dyDescent="0.3">
      <c r="A97" s="28" t="s">
        <v>61</v>
      </c>
      <c r="B97" s="59">
        <f t="shared" si="2"/>
        <v>986</v>
      </c>
      <c r="C97" s="59">
        <v>405</v>
      </c>
      <c r="D97" s="59">
        <v>180</v>
      </c>
      <c r="E97" s="59">
        <v>119</v>
      </c>
      <c r="F97" s="59">
        <v>91</v>
      </c>
      <c r="G97" s="59">
        <v>82</v>
      </c>
      <c r="H97" s="59">
        <v>37</v>
      </c>
      <c r="I97" s="59">
        <v>17</v>
      </c>
      <c r="J97" s="59">
        <v>22</v>
      </c>
      <c r="K97" s="59">
        <v>10</v>
      </c>
      <c r="L97" s="59">
        <v>23</v>
      </c>
      <c r="O97" s="51"/>
      <c r="P97" s="60"/>
      <c r="Q97" s="60"/>
      <c r="R97" s="60"/>
      <c r="S97" s="60"/>
      <c r="T97" s="60"/>
    </row>
    <row r="98" spans="1:20" x14ac:dyDescent="0.3">
      <c r="A98" s="43" t="s">
        <v>62</v>
      </c>
      <c r="B98" s="59">
        <f t="shared" si="2"/>
        <v>467</v>
      </c>
      <c r="C98" s="59">
        <v>200</v>
      </c>
      <c r="D98" s="59">
        <v>123</v>
      </c>
      <c r="E98" s="59">
        <v>42</v>
      </c>
      <c r="F98" s="59">
        <v>40</v>
      </c>
      <c r="G98" s="59">
        <v>31</v>
      </c>
      <c r="H98" s="59">
        <v>19</v>
      </c>
      <c r="I98" s="59">
        <v>9</v>
      </c>
      <c r="J98" s="59">
        <v>1</v>
      </c>
      <c r="K98" s="59">
        <v>1</v>
      </c>
      <c r="L98" s="59">
        <v>1</v>
      </c>
      <c r="O98" s="51"/>
      <c r="P98" s="60"/>
      <c r="Q98" s="60"/>
      <c r="R98" s="60"/>
      <c r="S98" s="60"/>
      <c r="T98" s="60"/>
    </row>
    <row r="99" spans="1:20" s="7" customFormat="1" ht="16.8" thickBot="1" x14ac:dyDescent="0.35">
      <c r="A99" s="44" t="s">
        <v>46</v>
      </c>
      <c r="B99" s="64">
        <f>SUM(B85+B90+B91+B95)</f>
        <v>3865</v>
      </c>
      <c r="C99" s="64">
        <f t="shared" ref="C99:O99" si="3">SUM(C85+C90+C91+C95)</f>
        <v>2086</v>
      </c>
      <c r="D99" s="64">
        <f t="shared" si="3"/>
        <v>781</v>
      </c>
      <c r="E99" s="64">
        <f t="shared" si="3"/>
        <v>437</v>
      </c>
      <c r="F99" s="64">
        <f t="shared" si="3"/>
        <v>214</v>
      </c>
      <c r="G99" s="64">
        <f t="shared" si="3"/>
        <v>155</v>
      </c>
      <c r="H99" s="64">
        <f t="shared" si="3"/>
        <v>92</v>
      </c>
      <c r="I99" s="64">
        <f t="shared" si="3"/>
        <v>39</v>
      </c>
      <c r="J99" s="64">
        <f t="shared" si="3"/>
        <v>26</v>
      </c>
      <c r="K99" s="64">
        <f t="shared" si="3"/>
        <v>11</v>
      </c>
      <c r="L99" s="64">
        <f t="shared" si="3"/>
        <v>24</v>
      </c>
      <c r="M99" s="51"/>
      <c r="N99" s="51"/>
      <c r="O99" s="51"/>
      <c r="P99" s="62"/>
      <c r="Q99" s="62"/>
      <c r="R99" s="62"/>
      <c r="S99" s="62"/>
      <c r="T99" s="62"/>
    </row>
    <row r="100" spans="1:20" s="7" customFormat="1" ht="16.8" thickTop="1" x14ac:dyDescent="0.3">
      <c r="A100" s="44"/>
      <c r="B100" s="65"/>
      <c r="C100" s="65"/>
      <c r="D100" s="65"/>
      <c r="E100" s="65"/>
      <c r="F100" s="65"/>
      <c r="G100" s="65"/>
      <c r="H100" s="65"/>
      <c r="I100" s="62"/>
      <c r="J100" s="62"/>
      <c r="K100" s="62"/>
      <c r="L100" s="62"/>
      <c r="M100" s="62"/>
      <c r="N100" s="51"/>
      <c r="O100" s="51"/>
      <c r="P100" s="62"/>
      <c r="Q100" s="62"/>
      <c r="R100" s="62"/>
      <c r="S100" s="62"/>
      <c r="T100" s="62"/>
    </row>
    <row r="101" spans="1:20" s="7" customFormat="1" x14ac:dyDescent="0.3">
      <c r="A101" s="44"/>
      <c r="B101" s="65"/>
      <c r="C101" s="65"/>
      <c r="D101" s="65"/>
      <c r="E101" s="65"/>
      <c r="F101" s="65"/>
      <c r="G101" s="65"/>
      <c r="H101" s="65"/>
      <c r="N101" s="51"/>
    </row>
    <row r="102" spans="1:20" s="7" customFormat="1" x14ac:dyDescent="0.3">
      <c r="A102" s="44"/>
      <c r="B102" s="65"/>
      <c r="C102" s="65"/>
      <c r="D102" s="65"/>
      <c r="E102" s="65"/>
      <c r="F102" s="65"/>
      <c r="G102" s="65"/>
      <c r="H102" s="65"/>
      <c r="N102" s="51"/>
    </row>
    <row r="103" spans="1:20" s="7" customFormat="1" x14ac:dyDescent="0.3">
      <c r="A103" s="44"/>
      <c r="B103" s="65"/>
      <c r="C103" s="65"/>
      <c r="D103" s="65"/>
      <c r="E103" s="65"/>
      <c r="F103" s="65"/>
      <c r="G103" s="65"/>
      <c r="H103" s="65"/>
      <c r="N103" s="51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x14ac:dyDescent="0.3">
      <c r="D121" s="5"/>
      <c r="E121" s="5"/>
      <c r="F121" s="5"/>
      <c r="G121" s="2"/>
      <c r="H121" s="2"/>
      <c r="I121" s="2"/>
      <c r="J121" s="2"/>
      <c r="K121" s="2"/>
      <c r="L121" s="2"/>
      <c r="M121" s="2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A123" s="66" t="s">
        <v>63</v>
      </c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ht="16.8" thickBot="1" x14ac:dyDescent="0.35">
      <c r="B124" s="67"/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A125" s="68" t="s">
        <v>64</v>
      </c>
      <c r="B125" s="69" t="s">
        <v>65</v>
      </c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x14ac:dyDescent="0.3">
      <c r="A126" s="70" t="s">
        <v>25</v>
      </c>
      <c r="B126" s="71">
        <f>SUM(B127:B130)</f>
        <v>12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58" t="s">
        <v>57</v>
      </c>
      <c r="B127" s="72">
        <v>1</v>
      </c>
      <c r="D127" s="5"/>
      <c r="E127" s="73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58</v>
      </c>
      <c r="B128" s="72">
        <v>0</v>
      </c>
      <c r="D128" s="5"/>
      <c r="E128" s="5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59</v>
      </c>
      <c r="B129" s="72">
        <v>6</v>
      </c>
      <c r="D129" s="5"/>
      <c r="E129" s="5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29</v>
      </c>
      <c r="B130" s="74">
        <v>5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75" t="s">
        <v>30</v>
      </c>
      <c r="B131" s="76">
        <v>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77" t="s">
        <v>31</v>
      </c>
      <c r="B132" s="78">
        <f>SUM(B133:B135)</f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37" t="s">
        <v>34</v>
      </c>
      <c r="B133" s="79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37" t="s">
        <v>35</v>
      </c>
      <c r="B134" s="79"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80" t="s">
        <v>36</v>
      </c>
      <c r="B135" s="81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82" t="s">
        <v>38</v>
      </c>
      <c r="B136" s="83">
        <f>SUM(B137:B139)</f>
        <v>5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28" t="s">
        <v>39</v>
      </c>
      <c r="B137" s="72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28" t="s">
        <v>61</v>
      </c>
      <c r="B138" s="84"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43" t="s">
        <v>62</v>
      </c>
      <c r="B139" s="74">
        <v>5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ht="16.8" thickBot="1" x14ac:dyDescent="0.35">
      <c r="A140" s="85" t="s">
        <v>46</v>
      </c>
      <c r="B140" s="86">
        <f>SUM(B126+B131+B132+B136)</f>
        <v>17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ht="16.8" thickTop="1" x14ac:dyDescent="0.3">
      <c r="A141" s="85"/>
      <c r="B141" s="65"/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x14ac:dyDescent="0.3">
      <c r="A142" s="85"/>
      <c r="B142" s="65"/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x14ac:dyDescent="0.3">
      <c r="A143" s="85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5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5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5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5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5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5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5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5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5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5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5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5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5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5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5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5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5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5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A164" s="18" t="s">
        <v>66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6.8" thickBot="1" x14ac:dyDescent="0.35"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7.25" customHeight="1" x14ac:dyDescent="0.3">
      <c r="A166" s="87" t="s">
        <v>67</v>
      </c>
      <c r="B166" s="88" t="s">
        <v>68</v>
      </c>
      <c r="C166" s="88" t="s">
        <v>69</v>
      </c>
      <c r="D166" s="88" t="s">
        <v>70</v>
      </c>
      <c r="E166" s="88" t="s">
        <v>71</v>
      </c>
      <c r="F166" s="88" t="s">
        <v>72</v>
      </c>
      <c r="G166" s="88" t="s">
        <v>73</v>
      </c>
      <c r="H166" s="89" t="s">
        <v>74</v>
      </c>
      <c r="I166" s="90" t="s">
        <v>75</v>
      </c>
      <c r="J166" s="91" t="s">
        <v>76</v>
      </c>
      <c r="K166" s="88" t="s">
        <v>77</v>
      </c>
      <c r="L166" s="2"/>
      <c r="M166" s="2"/>
    </row>
    <row r="167" spans="1:13" ht="16.8" thickBot="1" x14ac:dyDescent="0.35">
      <c r="A167" s="92"/>
      <c r="B167" s="93"/>
      <c r="C167" s="93"/>
      <c r="D167" s="93"/>
      <c r="E167" s="93"/>
      <c r="F167" s="93"/>
      <c r="G167" s="93"/>
      <c r="H167" s="94"/>
      <c r="I167" s="95"/>
      <c r="J167" s="96"/>
      <c r="K167" s="93"/>
      <c r="L167" s="2"/>
      <c r="M167" s="2"/>
    </row>
    <row r="168" spans="1:13" x14ac:dyDescent="0.3">
      <c r="A168" s="24" t="s">
        <v>25</v>
      </c>
      <c r="B168" s="97">
        <f t="shared" ref="B168:K168" si="4">SUM(B169:B172)</f>
        <v>53</v>
      </c>
      <c r="C168" s="97">
        <f t="shared" si="4"/>
        <v>121</v>
      </c>
      <c r="D168" s="97">
        <f t="shared" si="4"/>
        <v>81</v>
      </c>
      <c r="E168" s="97">
        <f t="shared" si="4"/>
        <v>78</v>
      </c>
      <c r="F168" s="97">
        <f t="shared" si="4"/>
        <v>80</v>
      </c>
      <c r="G168" s="97">
        <f t="shared" si="4"/>
        <v>58</v>
      </c>
      <c r="H168" s="97">
        <f t="shared" si="4"/>
        <v>183</v>
      </c>
      <c r="I168" s="97">
        <f t="shared" si="4"/>
        <v>71</v>
      </c>
      <c r="J168" s="97">
        <f t="shared" si="4"/>
        <v>1</v>
      </c>
      <c r="K168" s="98">
        <f t="shared" si="4"/>
        <v>1042</v>
      </c>
      <c r="L168" s="2"/>
      <c r="M168" s="2"/>
    </row>
    <row r="169" spans="1:13" x14ac:dyDescent="0.3">
      <c r="A169" s="28" t="s">
        <v>26</v>
      </c>
      <c r="B169" s="99">
        <v>3</v>
      </c>
      <c r="C169" s="100">
        <v>14</v>
      </c>
      <c r="D169" s="99">
        <v>5</v>
      </c>
      <c r="E169" s="100">
        <v>8</v>
      </c>
      <c r="F169" s="99">
        <v>5</v>
      </c>
      <c r="G169" s="100">
        <v>6</v>
      </c>
      <c r="H169" s="99">
        <v>16</v>
      </c>
      <c r="I169" s="100">
        <v>1</v>
      </c>
      <c r="J169" s="99">
        <v>1</v>
      </c>
      <c r="K169" s="101">
        <v>104</v>
      </c>
      <c r="L169" s="2"/>
      <c r="M169" s="2"/>
    </row>
    <row r="170" spans="1:13" x14ac:dyDescent="0.3">
      <c r="A170" s="28" t="s">
        <v>58</v>
      </c>
      <c r="B170" s="99">
        <v>0</v>
      </c>
      <c r="C170" s="100">
        <v>3</v>
      </c>
      <c r="D170" s="99">
        <v>6</v>
      </c>
      <c r="E170" s="100">
        <v>1</v>
      </c>
      <c r="F170" s="99">
        <v>0</v>
      </c>
      <c r="G170" s="100">
        <v>7</v>
      </c>
      <c r="H170" s="99">
        <v>8</v>
      </c>
      <c r="I170" s="100">
        <v>5</v>
      </c>
      <c r="J170" s="99">
        <v>0</v>
      </c>
      <c r="K170" s="101">
        <v>99</v>
      </c>
      <c r="L170" s="2"/>
      <c r="M170" s="2"/>
    </row>
    <row r="171" spans="1:13" x14ac:dyDescent="0.3">
      <c r="A171" s="28" t="s">
        <v>28</v>
      </c>
      <c r="B171" s="99">
        <v>31</v>
      </c>
      <c r="C171" s="100">
        <v>82</v>
      </c>
      <c r="D171" s="99">
        <v>62</v>
      </c>
      <c r="E171" s="100">
        <v>58</v>
      </c>
      <c r="F171" s="99">
        <v>70</v>
      </c>
      <c r="G171" s="100">
        <v>40</v>
      </c>
      <c r="H171" s="99">
        <v>139</v>
      </c>
      <c r="I171" s="100">
        <v>56</v>
      </c>
      <c r="J171" s="99">
        <v>0</v>
      </c>
      <c r="K171" s="101">
        <v>668</v>
      </c>
      <c r="L171" s="2"/>
      <c r="M171" s="2"/>
    </row>
    <row r="172" spans="1:13" x14ac:dyDescent="0.3">
      <c r="A172" s="28" t="s">
        <v>78</v>
      </c>
      <c r="B172" s="99">
        <v>19</v>
      </c>
      <c r="C172" s="100">
        <v>22</v>
      </c>
      <c r="D172" s="99">
        <v>8</v>
      </c>
      <c r="E172" s="100">
        <v>11</v>
      </c>
      <c r="F172" s="99">
        <v>5</v>
      </c>
      <c r="G172" s="100">
        <v>5</v>
      </c>
      <c r="H172" s="99">
        <v>20</v>
      </c>
      <c r="I172" s="100">
        <v>9</v>
      </c>
      <c r="J172" s="99">
        <v>0</v>
      </c>
      <c r="K172" s="101">
        <v>171</v>
      </c>
      <c r="L172" s="2"/>
      <c r="M172" s="2"/>
    </row>
    <row r="173" spans="1:13" x14ac:dyDescent="0.3">
      <c r="A173" s="33" t="s">
        <v>60</v>
      </c>
      <c r="B173" s="61">
        <v>26</v>
      </c>
      <c r="C173" s="61">
        <v>14</v>
      </c>
      <c r="D173" s="61">
        <v>15</v>
      </c>
      <c r="E173" s="61">
        <v>15</v>
      </c>
      <c r="F173" s="61">
        <v>11</v>
      </c>
      <c r="G173" s="61">
        <v>14</v>
      </c>
      <c r="H173" s="61">
        <v>31</v>
      </c>
      <c r="I173" s="61">
        <v>5</v>
      </c>
      <c r="J173" s="61">
        <v>0</v>
      </c>
      <c r="K173" s="102">
        <v>180</v>
      </c>
      <c r="L173" s="2"/>
      <c r="M173" s="2"/>
    </row>
    <row r="174" spans="1:13" x14ac:dyDescent="0.3">
      <c r="A174" s="36" t="s">
        <v>79</v>
      </c>
      <c r="B174" s="55">
        <f t="shared" ref="B174:K174" si="5">SUM(B175:B177)</f>
        <v>39</v>
      </c>
      <c r="C174" s="55">
        <f t="shared" si="5"/>
        <v>37</v>
      </c>
      <c r="D174" s="55">
        <f t="shared" si="5"/>
        <v>14</v>
      </c>
      <c r="E174" s="55">
        <f t="shared" si="5"/>
        <v>20</v>
      </c>
      <c r="F174" s="55">
        <f t="shared" si="5"/>
        <v>10</v>
      </c>
      <c r="G174" s="55">
        <f t="shared" si="5"/>
        <v>14</v>
      </c>
      <c r="H174" s="55">
        <f t="shared" si="5"/>
        <v>24</v>
      </c>
      <c r="I174" s="55">
        <f t="shared" si="5"/>
        <v>8</v>
      </c>
      <c r="J174" s="55">
        <f t="shared" si="5"/>
        <v>0</v>
      </c>
      <c r="K174" s="103">
        <f t="shared" si="5"/>
        <v>196</v>
      </c>
      <c r="L174" s="2"/>
      <c r="M174" s="2"/>
    </row>
    <row r="175" spans="1:13" x14ac:dyDescent="0.3">
      <c r="A175" s="37" t="s">
        <v>34</v>
      </c>
      <c r="B175" s="104">
        <v>12</v>
      </c>
      <c r="C175" s="59">
        <v>8</v>
      </c>
      <c r="D175" s="104">
        <v>3</v>
      </c>
      <c r="E175" s="59">
        <v>9</v>
      </c>
      <c r="F175" s="104">
        <v>3</v>
      </c>
      <c r="G175" s="59">
        <v>8</v>
      </c>
      <c r="H175" s="104">
        <v>13</v>
      </c>
      <c r="I175" s="59">
        <v>6</v>
      </c>
      <c r="J175" s="104">
        <v>0</v>
      </c>
      <c r="K175" s="105">
        <v>79</v>
      </c>
      <c r="L175" s="2"/>
      <c r="M175" s="2"/>
    </row>
    <row r="176" spans="1:13" x14ac:dyDescent="0.3">
      <c r="A176" s="37" t="s">
        <v>35</v>
      </c>
      <c r="B176" s="99">
        <v>16</v>
      </c>
      <c r="C176" s="100">
        <v>10</v>
      </c>
      <c r="D176" s="99">
        <v>7</v>
      </c>
      <c r="E176" s="100">
        <v>7</v>
      </c>
      <c r="F176" s="99">
        <v>4</v>
      </c>
      <c r="G176" s="100">
        <v>4</v>
      </c>
      <c r="H176" s="99">
        <v>7</v>
      </c>
      <c r="I176" s="100">
        <v>1</v>
      </c>
      <c r="J176" s="99">
        <v>0</v>
      </c>
      <c r="K176" s="101">
        <v>64</v>
      </c>
      <c r="L176" s="2"/>
      <c r="M176" s="2"/>
    </row>
    <row r="177" spans="1:13" x14ac:dyDescent="0.3">
      <c r="A177" s="37" t="s">
        <v>36</v>
      </c>
      <c r="B177" s="99">
        <v>11</v>
      </c>
      <c r="C177" s="106">
        <v>19</v>
      </c>
      <c r="D177" s="99">
        <v>4</v>
      </c>
      <c r="E177" s="106">
        <v>4</v>
      </c>
      <c r="F177" s="99">
        <v>3</v>
      </c>
      <c r="G177" s="106">
        <v>2</v>
      </c>
      <c r="H177" s="99">
        <v>4</v>
      </c>
      <c r="I177" s="106">
        <v>1</v>
      </c>
      <c r="J177" s="99">
        <v>0</v>
      </c>
      <c r="K177" s="107">
        <v>53</v>
      </c>
      <c r="L177" s="2"/>
      <c r="M177" s="2"/>
    </row>
    <row r="178" spans="1:13" x14ac:dyDescent="0.3">
      <c r="A178" s="108" t="s">
        <v>38</v>
      </c>
      <c r="B178" s="55">
        <f t="shared" ref="B178:K178" si="6">SUM(B179+B180)</f>
        <v>432</v>
      </c>
      <c r="C178" s="109">
        <f t="shared" si="6"/>
        <v>307</v>
      </c>
      <c r="D178" s="55">
        <f t="shared" si="6"/>
        <v>160</v>
      </c>
      <c r="E178" s="109">
        <f t="shared" si="6"/>
        <v>156</v>
      </c>
      <c r="F178" s="55">
        <f t="shared" si="6"/>
        <v>102</v>
      </c>
      <c r="G178" s="109">
        <f t="shared" si="6"/>
        <v>106</v>
      </c>
      <c r="H178" s="55">
        <f t="shared" si="6"/>
        <v>420</v>
      </c>
      <c r="I178" s="109">
        <f t="shared" si="6"/>
        <v>164</v>
      </c>
      <c r="J178" s="55">
        <f t="shared" si="6"/>
        <v>1</v>
      </c>
      <c r="K178" s="110">
        <f t="shared" si="6"/>
        <v>3493</v>
      </c>
      <c r="L178" s="2"/>
      <c r="M178" s="2"/>
    </row>
    <row r="179" spans="1:13" x14ac:dyDescent="0.3">
      <c r="A179" s="58" t="s">
        <v>39</v>
      </c>
      <c r="B179" s="100">
        <v>164</v>
      </c>
      <c r="C179" s="99">
        <v>90</v>
      </c>
      <c r="D179" s="100">
        <v>42</v>
      </c>
      <c r="E179" s="99">
        <v>47</v>
      </c>
      <c r="F179" s="100">
        <v>23</v>
      </c>
      <c r="G179" s="99">
        <v>28</v>
      </c>
      <c r="H179" s="100">
        <v>206</v>
      </c>
      <c r="I179" s="99">
        <v>139</v>
      </c>
      <c r="J179" s="100">
        <v>1</v>
      </c>
      <c r="K179" s="111">
        <v>1790</v>
      </c>
      <c r="L179" s="2"/>
      <c r="M179" s="2"/>
    </row>
    <row r="180" spans="1:13" x14ac:dyDescent="0.3">
      <c r="A180" s="58" t="s">
        <v>80</v>
      </c>
      <c r="B180" s="112">
        <f t="shared" ref="B180:K180" si="7">SUM(B181:B182)</f>
        <v>268</v>
      </c>
      <c r="C180" s="113">
        <f t="shared" si="7"/>
        <v>217</v>
      </c>
      <c r="D180" s="112">
        <f t="shared" si="7"/>
        <v>118</v>
      </c>
      <c r="E180" s="113">
        <f t="shared" si="7"/>
        <v>109</v>
      </c>
      <c r="F180" s="112">
        <f t="shared" si="7"/>
        <v>79</v>
      </c>
      <c r="G180" s="113">
        <f t="shared" si="7"/>
        <v>78</v>
      </c>
      <c r="H180" s="112">
        <f t="shared" si="7"/>
        <v>214</v>
      </c>
      <c r="I180" s="113">
        <f t="shared" si="7"/>
        <v>25</v>
      </c>
      <c r="J180" s="112">
        <f t="shared" si="7"/>
        <v>0</v>
      </c>
      <c r="K180" s="114">
        <f t="shared" si="7"/>
        <v>1703</v>
      </c>
      <c r="L180" s="2"/>
      <c r="M180" s="2"/>
    </row>
    <row r="181" spans="1:13" x14ac:dyDescent="0.3">
      <c r="A181" s="115" t="s">
        <v>40</v>
      </c>
      <c r="B181" s="59">
        <v>77</v>
      </c>
      <c r="C181" s="104">
        <v>141</v>
      </c>
      <c r="D181" s="59">
        <v>99</v>
      </c>
      <c r="E181" s="104">
        <v>81</v>
      </c>
      <c r="F181" s="59">
        <v>62</v>
      </c>
      <c r="G181" s="104">
        <v>69</v>
      </c>
      <c r="H181" s="59">
        <v>188</v>
      </c>
      <c r="I181" s="104">
        <v>14</v>
      </c>
      <c r="J181" s="59">
        <v>0</v>
      </c>
      <c r="K181" s="116">
        <v>1130</v>
      </c>
      <c r="L181" s="2"/>
      <c r="M181" s="2"/>
    </row>
    <row r="182" spans="1:13" x14ac:dyDescent="0.3">
      <c r="A182" s="117" t="s">
        <v>81</v>
      </c>
      <c r="B182" s="59">
        <v>191</v>
      </c>
      <c r="C182" s="104">
        <v>76</v>
      </c>
      <c r="D182" s="59">
        <v>19</v>
      </c>
      <c r="E182" s="104">
        <v>28</v>
      </c>
      <c r="F182" s="59">
        <v>17</v>
      </c>
      <c r="G182" s="104">
        <v>9</v>
      </c>
      <c r="H182" s="59">
        <v>26</v>
      </c>
      <c r="I182" s="104">
        <v>11</v>
      </c>
      <c r="J182" s="59">
        <v>0</v>
      </c>
      <c r="K182" s="116">
        <v>573</v>
      </c>
      <c r="L182" s="2"/>
      <c r="M182" s="2"/>
    </row>
    <row r="183" spans="1:13" ht="16.8" thickBot="1" x14ac:dyDescent="0.35">
      <c r="A183" s="44" t="s">
        <v>82</v>
      </c>
      <c r="B183" s="64">
        <f>SUM(B168,B173:B174,B178)</f>
        <v>550</v>
      </c>
      <c r="C183" s="64">
        <f t="shared" ref="C183:K183" si="8">SUM(C168,C173:C174,C178)</f>
        <v>479</v>
      </c>
      <c r="D183" s="64">
        <f t="shared" si="8"/>
        <v>270</v>
      </c>
      <c r="E183" s="64">
        <f t="shared" si="8"/>
        <v>269</v>
      </c>
      <c r="F183" s="64">
        <f t="shared" si="8"/>
        <v>203</v>
      </c>
      <c r="G183" s="64">
        <f t="shared" si="8"/>
        <v>192</v>
      </c>
      <c r="H183" s="64">
        <f t="shared" si="8"/>
        <v>658</v>
      </c>
      <c r="I183" s="64">
        <f t="shared" si="8"/>
        <v>248</v>
      </c>
      <c r="J183" s="64">
        <f t="shared" si="8"/>
        <v>2</v>
      </c>
      <c r="K183" s="64">
        <f t="shared" si="8"/>
        <v>4911</v>
      </c>
      <c r="L183" s="2"/>
      <c r="M183" s="2"/>
    </row>
    <row r="184" spans="1:13" ht="16.8" thickTop="1" x14ac:dyDescent="0.3">
      <c r="A184" s="4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2"/>
      <c r="M184" s="2"/>
    </row>
    <row r="185" spans="1:13" x14ac:dyDescent="0.3">
      <c r="A185" s="4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2"/>
      <c r="M185" s="2"/>
    </row>
    <row r="186" spans="1:13" x14ac:dyDescent="0.3">
      <c r="A186" s="118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2"/>
      <c r="M186" s="2"/>
    </row>
    <row r="187" spans="1:13" x14ac:dyDescent="0.3">
      <c r="A187" s="118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2"/>
      <c r="M187" s="2"/>
    </row>
    <row r="188" spans="1:13" x14ac:dyDescent="0.3">
      <c r="A188" s="118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2"/>
      <c r="M188" s="2"/>
    </row>
    <row r="189" spans="1:13" x14ac:dyDescent="0.3">
      <c r="A189" s="4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4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2"/>
      <c r="M190" s="2"/>
    </row>
    <row r="191" spans="1:13" x14ac:dyDescent="0.3">
      <c r="A191" s="4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D204" s="5"/>
      <c r="E204" s="5"/>
      <c r="F204" s="5"/>
      <c r="G204" s="2"/>
      <c r="H204" s="2"/>
      <c r="I204" s="2"/>
      <c r="J204" s="2"/>
      <c r="K204" s="2"/>
      <c r="L204" s="2"/>
      <c r="M204" s="2"/>
    </row>
    <row r="205" spans="1:13" x14ac:dyDescent="0.3">
      <c r="D205" s="5"/>
      <c r="E205" s="5"/>
      <c r="F205" s="5"/>
      <c r="G205" s="2"/>
      <c r="H205" s="2"/>
      <c r="I205" s="2"/>
      <c r="J205" s="2"/>
      <c r="K205" s="2"/>
      <c r="L205" s="2"/>
      <c r="M205" s="2"/>
    </row>
    <row r="206" spans="1:13" x14ac:dyDescent="0.3">
      <c r="A206" s="18" t="s">
        <v>83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6.8" thickBot="1" x14ac:dyDescent="0.35"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7.25" customHeight="1" x14ac:dyDescent="0.3">
      <c r="A208" s="87" t="s">
        <v>84</v>
      </c>
      <c r="B208" s="88" t="s">
        <v>85</v>
      </c>
      <c r="C208" s="119" t="s">
        <v>86</v>
      </c>
      <c r="D208" s="119" t="s">
        <v>87</v>
      </c>
      <c r="E208" s="119" t="s">
        <v>88</v>
      </c>
      <c r="F208" s="119" t="s">
        <v>89</v>
      </c>
      <c r="G208" s="119" t="s">
        <v>90</v>
      </c>
      <c r="H208" s="119" t="s">
        <v>91</v>
      </c>
      <c r="I208" s="119" t="s">
        <v>92</v>
      </c>
      <c r="J208" s="120" t="s">
        <v>93</v>
      </c>
      <c r="K208" s="88" t="s">
        <v>94</v>
      </c>
      <c r="L208" s="88" t="s">
        <v>95</v>
      </c>
      <c r="M208" s="88" t="s">
        <v>96</v>
      </c>
    </row>
    <row r="209" spans="1:13" ht="16.8" thickBot="1" x14ac:dyDescent="0.35">
      <c r="A209" s="92"/>
      <c r="B209" s="93"/>
      <c r="C209" s="121"/>
      <c r="D209" s="121"/>
      <c r="E209" s="121"/>
      <c r="F209" s="121"/>
      <c r="G209" s="121"/>
      <c r="H209" s="121"/>
      <c r="I209" s="121"/>
      <c r="J209" s="122"/>
      <c r="K209" s="93"/>
      <c r="L209" s="93"/>
      <c r="M209" s="93"/>
    </row>
    <row r="210" spans="1:13" x14ac:dyDescent="0.3">
      <c r="A210" s="24" t="s">
        <v>97</v>
      </c>
      <c r="B210" s="123">
        <f>SUM(B211:B214)</f>
        <v>624</v>
      </c>
      <c r="C210" s="123">
        <f t="shared" ref="C210:M210" si="9">SUM(C211:C214)</f>
        <v>35</v>
      </c>
      <c r="D210" s="123">
        <f t="shared" si="9"/>
        <v>12</v>
      </c>
      <c r="E210" s="123">
        <f t="shared" si="9"/>
        <v>2</v>
      </c>
      <c r="F210" s="123">
        <f t="shared" si="9"/>
        <v>9</v>
      </c>
      <c r="G210" s="123">
        <f t="shared" si="9"/>
        <v>8</v>
      </c>
      <c r="H210" s="123">
        <f t="shared" si="9"/>
        <v>18</v>
      </c>
      <c r="I210" s="123">
        <f t="shared" si="9"/>
        <v>6</v>
      </c>
      <c r="J210" s="123">
        <f t="shared" si="9"/>
        <v>0</v>
      </c>
      <c r="K210" s="123">
        <f t="shared" si="9"/>
        <v>337</v>
      </c>
      <c r="L210" s="123">
        <f t="shared" si="9"/>
        <v>1051</v>
      </c>
      <c r="M210" s="123">
        <f t="shared" si="9"/>
        <v>31</v>
      </c>
    </row>
    <row r="211" spans="1:13" x14ac:dyDescent="0.3">
      <c r="A211" s="28" t="s">
        <v>98</v>
      </c>
      <c r="B211" s="59">
        <v>43</v>
      </c>
      <c r="C211" s="59">
        <v>8</v>
      </c>
      <c r="D211" s="59">
        <v>3</v>
      </c>
      <c r="E211" s="59">
        <v>1</v>
      </c>
      <c r="F211" s="59">
        <v>2</v>
      </c>
      <c r="G211" s="59">
        <v>0</v>
      </c>
      <c r="H211" s="59">
        <v>2</v>
      </c>
      <c r="I211" s="59">
        <v>0</v>
      </c>
      <c r="J211" s="59">
        <v>0</v>
      </c>
      <c r="K211" s="59">
        <v>45</v>
      </c>
      <c r="L211" s="59">
        <v>104</v>
      </c>
      <c r="M211" s="124">
        <v>0</v>
      </c>
    </row>
    <row r="212" spans="1:13" x14ac:dyDescent="0.3">
      <c r="A212" s="28" t="s">
        <v>99</v>
      </c>
      <c r="B212" s="59">
        <v>25</v>
      </c>
      <c r="C212" s="59">
        <v>2</v>
      </c>
      <c r="D212" s="59">
        <v>1</v>
      </c>
      <c r="E212" s="59">
        <v>0</v>
      </c>
      <c r="F212" s="59">
        <v>1</v>
      </c>
      <c r="G212" s="59">
        <v>0</v>
      </c>
      <c r="H212" s="59">
        <v>0</v>
      </c>
      <c r="I212" s="59">
        <v>1</v>
      </c>
      <c r="J212" s="59">
        <v>0</v>
      </c>
      <c r="K212" s="59">
        <v>69</v>
      </c>
      <c r="L212" s="59">
        <v>99</v>
      </c>
      <c r="M212" s="124">
        <v>3</v>
      </c>
    </row>
    <row r="213" spans="1:13" x14ac:dyDescent="0.3">
      <c r="A213" s="28" t="s">
        <v>100</v>
      </c>
      <c r="B213" s="59">
        <v>497</v>
      </c>
      <c r="C213" s="59">
        <v>9</v>
      </c>
      <c r="D213" s="59">
        <v>6</v>
      </c>
      <c r="E213" s="59">
        <v>1</v>
      </c>
      <c r="F213" s="59">
        <v>3</v>
      </c>
      <c r="G213" s="59">
        <v>3</v>
      </c>
      <c r="H213" s="59">
        <v>9</v>
      </c>
      <c r="I213" s="59">
        <v>2</v>
      </c>
      <c r="J213" s="59">
        <v>0</v>
      </c>
      <c r="K213" s="59">
        <v>145</v>
      </c>
      <c r="L213" s="59">
        <v>675</v>
      </c>
      <c r="M213" s="124">
        <v>26</v>
      </c>
    </row>
    <row r="214" spans="1:13" x14ac:dyDescent="0.3">
      <c r="A214" s="43" t="s">
        <v>101</v>
      </c>
      <c r="B214" s="125">
        <v>59</v>
      </c>
      <c r="C214" s="125">
        <v>16</v>
      </c>
      <c r="D214" s="125">
        <v>2</v>
      </c>
      <c r="E214" s="125">
        <v>0</v>
      </c>
      <c r="F214" s="125">
        <v>3</v>
      </c>
      <c r="G214" s="125">
        <v>5</v>
      </c>
      <c r="H214" s="125">
        <v>7</v>
      </c>
      <c r="I214" s="125">
        <v>3</v>
      </c>
      <c r="J214" s="125">
        <v>0</v>
      </c>
      <c r="K214" s="125">
        <v>78</v>
      </c>
      <c r="L214" s="125">
        <v>173</v>
      </c>
      <c r="M214" s="124">
        <v>2</v>
      </c>
    </row>
    <row r="215" spans="1:13" x14ac:dyDescent="0.3">
      <c r="A215" s="33" t="s">
        <v>102</v>
      </c>
      <c r="B215" s="61">
        <v>125</v>
      </c>
      <c r="C215" s="61">
        <v>5</v>
      </c>
      <c r="D215" s="61">
        <v>1</v>
      </c>
      <c r="E215" s="61">
        <v>0</v>
      </c>
      <c r="F215" s="61">
        <v>0</v>
      </c>
      <c r="G215" s="61">
        <v>0</v>
      </c>
      <c r="H215" s="61">
        <v>0</v>
      </c>
      <c r="I215" s="61">
        <v>0</v>
      </c>
      <c r="J215" s="61">
        <v>0</v>
      </c>
      <c r="K215" s="61">
        <v>49</v>
      </c>
      <c r="L215" s="61">
        <v>180</v>
      </c>
      <c r="M215" s="126">
        <v>5</v>
      </c>
    </row>
    <row r="216" spans="1:13" x14ac:dyDescent="0.3">
      <c r="A216" s="36" t="s">
        <v>79</v>
      </c>
      <c r="B216" s="55">
        <f>SUM(B217:B219)</f>
        <v>155</v>
      </c>
      <c r="C216" s="55">
        <f t="shared" ref="C216:M216" si="10">SUM(C217:C219)</f>
        <v>4</v>
      </c>
      <c r="D216" s="55">
        <f t="shared" si="10"/>
        <v>3</v>
      </c>
      <c r="E216" s="55">
        <f t="shared" si="10"/>
        <v>1</v>
      </c>
      <c r="F216" s="55">
        <f t="shared" si="10"/>
        <v>1</v>
      </c>
      <c r="G216" s="55">
        <f t="shared" si="10"/>
        <v>1</v>
      </c>
      <c r="H216" s="55">
        <f t="shared" si="10"/>
        <v>1</v>
      </c>
      <c r="I216" s="55">
        <f t="shared" si="10"/>
        <v>2</v>
      </c>
      <c r="J216" s="55">
        <f t="shared" si="10"/>
        <v>0</v>
      </c>
      <c r="K216" s="55">
        <f t="shared" si="10"/>
        <v>30</v>
      </c>
      <c r="L216" s="55">
        <f t="shared" si="10"/>
        <v>198</v>
      </c>
      <c r="M216" s="55">
        <f t="shared" si="10"/>
        <v>4</v>
      </c>
    </row>
    <row r="217" spans="1:13" x14ac:dyDescent="0.3">
      <c r="A217" s="37" t="s">
        <v>103</v>
      </c>
      <c r="B217" s="127">
        <v>59</v>
      </c>
      <c r="C217" s="127">
        <v>1</v>
      </c>
      <c r="D217" s="127">
        <v>2</v>
      </c>
      <c r="E217" s="127">
        <v>0</v>
      </c>
      <c r="F217" s="127">
        <v>0</v>
      </c>
      <c r="G217" s="127">
        <v>0</v>
      </c>
      <c r="H217" s="127">
        <v>0</v>
      </c>
      <c r="I217" s="127">
        <v>0</v>
      </c>
      <c r="J217" s="127">
        <v>0</v>
      </c>
      <c r="K217" s="127">
        <v>17</v>
      </c>
      <c r="L217" s="127">
        <v>79</v>
      </c>
      <c r="M217" s="127">
        <v>0</v>
      </c>
    </row>
    <row r="218" spans="1:13" x14ac:dyDescent="0.3">
      <c r="A218" s="37" t="s">
        <v>104</v>
      </c>
      <c r="B218" s="127">
        <v>53</v>
      </c>
      <c r="C218" s="127">
        <v>1</v>
      </c>
      <c r="D218" s="127">
        <v>1</v>
      </c>
      <c r="E218" s="127">
        <v>0</v>
      </c>
      <c r="F218" s="127">
        <v>1</v>
      </c>
      <c r="G218" s="127">
        <v>0</v>
      </c>
      <c r="H218" s="127">
        <v>1</v>
      </c>
      <c r="I218" s="127">
        <v>1</v>
      </c>
      <c r="J218" s="127">
        <v>0</v>
      </c>
      <c r="K218" s="127">
        <v>8</v>
      </c>
      <c r="L218" s="127">
        <v>66</v>
      </c>
      <c r="M218" s="127">
        <v>2</v>
      </c>
    </row>
    <row r="219" spans="1:13" x14ac:dyDescent="0.3">
      <c r="A219" s="37" t="s">
        <v>105</v>
      </c>
      <c r="B219" s="128">
        <v>43</v>
      </c>
      <c r="C219" s="128">
        <v>2</v>
      </c>
      <c r="D219" s="128">
        <v>0</v>
      </c>
      <c r="E219" s="128">
        <v>1</v>
      </c>
      <c r="F219" s="128">
        <v>0</v>
      </c>
      <c r="G219" s="128">
        <v>1</v>
      </c>
      <c r="H219" s="128">
        <v>0</v>
      </c>
      <c r="I219" s="128">
        <v>1</v>
      </c>
      <c r="J219" s="128">
        <v>0</v>
      </c>
      <c r="K219" s="128">
        <v>5</v>
      </c>
      <c r="L219" s="128">
        <v>53</v>
      </c>
      <c r="M219" s="128">
        <v>2</v>
      </c>
    </row>
    <row r="220" spans="1:13" x14ac:dyDescent="0.3">
      <c r="A220" s="77" t="s">
        <v>106</v>
      </c>
      <c r="B220" s="55">
        <f t="shared" ref="B220:M220" si="11">SUM(B221:B222)</f>
        <v>1668</v>
      </c>
      <c r="C220" s="55">
        <f t="shared" si="11"/>
        <v>45</v>
      </c>
      <c r="D220" s="55">
        <f t="shared" si="11"/>
        <v>13</v>
      </c>
      <c r="E220" s="55">
        <f t="shared" si="11"/>
        <v>10</v>
      </c>
      <c r="F220" s="55">
        <f t="shared" si="11"/>
        <v>5</v>
      </c>
      <c r="G220" s="55">
        <f t="shared" si="11"/>
        <v>4</v>
      </c>
      <c r="H220" s="55">
        <f t="shared" si="11"/>
        <v>44</v>
      </c>
      <c r="I220" s="55">
        <f t="shared" si="11"/>
        <v>35</v>
      </c>
      <c r="J220" s="55">
        <f t="shared" si="11"/>
        <v>0</v>
      </c>
      <c r="K220" s="55">
        <f t="shared" si="11"/>
        <v>1670</v>
      </c>
      <c r="L220" s="55">
        <f t="shared" si="11"/>
        <v>3494</v>
      </c>
      <c r="M220" s="55">
        <f t="shared" si="11"/>
        <v>57</v>
      </c>
    </row>
    <row r="221" spans="1:13" x14ac:dyDescent="0.3">
      <c r="A221" s="129" t="s">
        <v>107</v>
      </c>
      <c r="B221" s="59">
        <v>693</v>
      </c>
      <c r="C221" s="59">
        <v>12</v>
      </c>
      <c r="D221" s="59">
        <v>4</v>
      </c>
      <c r="E221" s="59">
        <v>4</v>
      </c>
      <c r="F221" s="59">
        <v>0</v>
      </c>
      <c r="G221" s="59">
        <v>1</v>
      </c>
      <c r="H221" s="59">
        <v>6</v>
      </c>
      <c r="I221" s="59">
        <v>6</v>
      </c>
      <c r="J221" s="59">
        <v>0</v>
      </c>
      <c r="K221" s="59">
        <v>1065</v>
      </c>
      <c r="L221" s="59">
        <v>1791</v>
      </c>
      <c r="M221" s="124">
        <v>26</v>
      </c>
    </row>
    <row r="222" spans="1:13" x14ac:dyDescent="0.3">
      <c r="A222" s="129" t="s">
        <v>108</v>
      </c>
      <c r="B222" s="59">
        <f>SUM(B223:B224)</f>
        <v>975</v>
      </c>
      <c r="C222" s="59">
        <f t="shared" ref="C222:M222" si="12">SUM(C223:C224)</f>
        <v>33</v>
      </c>
      <c r="D222" s="59">
        <f t="shared" si="12"/>
        <v>9</v>
      </c>
      <c r="E222" s="59">
        <f t="shared" si="12"/>
        <v>6</v>
      </c>
      <c r="F222" s="59">
        <f t="shared" si="12"/>
        <v>5</v>
      </c>
      <c r="G222" s="59">
        <f t="shared" si="12"/>
        <v>3</v>
      </c>
      <c r="H222" s="59">
        <f t="shared" si="12"/>
        <v>38</v>
      </c>
      <c r="I222" s="59">
        <f t="shared" si="12"/>
        <v>29</v>
      </c>
      <c r="J222" s="59">
        <f t="shared" si="12"/>
        <v>0</v>
      </c>
      <c r="K222" s="59">
        <f t="shared" si="12"/>
        <v>605</v>
      </c>
      <c r="L222" s="59">
        <f t="shared" si="12"/>
        <v>1703</v>
      </c>
      <c r="M222" s="59">
        <f t="shared" si="12"/>
        <v>31</v>
      </c>
    </row>
    <row r="223" spans="1:13" x14ac:dyDescent="0.3">
      <c r="A223" s="130" t="s">
        <v>109</v>
      </c>
      <c r="B223" s="59">
        <v>683</v>
      </c>
      <c r="C223" s="59">
        <v>15</v>
      </c>
      <c r="D223" s="59">
        <v>6</v>
      </c>
      <c r="E223" s="59">
        <v>2</v>
      </c>
      <c r="F223" s="59">
        <v>1</v>
      </c>
      <c r="G223" s="59">
        <v>0</v>
      </c>
      <c r="H223" s="59">
        <v>3</v>
      </c>
      <c r="I223" s="59">
        <v>15</v>
      </c>
      <c r="J223" s="59">
        <v>0</v>
      </c>
      <c r="K223" s="59">
        <v>405</v>
      </c>
      <c r="L223" s="59">
        <v>1130</v>
      </c>
      <c r="M223" s="124">
        <v>5</v>
      </c>
    </row>
    <row r="224" spans="1:13" x14ac:dyDescent="0.3">
      <c r="A224" s="131" t="s">
        <v>110</v>
      </c>
      <c r="B224" s="125">
        <v>292</v>
      </c>
      <c r="C224" s="125">
        <v>18</v>
      </c>
      <c r="D224" s="125">
        <v>3</v>
      </c>
      <c r="E224" s="125">
        <v>4</v>
      </c>
      <c r="F224" s="125">
        <v>4</v>
      </c>
      <c r="G224" s="125">
        <v>3</v>
      </c>
      <c r="H224" s="125">
        <v>35</v>
      </c>
      <c r="I224" s="125">
        <v>14</v>
      </c>
      <c r="J224" s="125">
        <v>0</v>
      </c>
      <c r="K224" s="125">
        <v>200</v>
      </c>
      <c r="L224" s="125">
        <v>573</v>
      </c>
      <c r="M224" s="124">
        <v>26</v>
      </c>
    </row>
    <row r="225" spans="1:14" s="7" customFormat="1" ht="16.8" thickBot="1" x14ac:dyDescent="0.35">
      <c r="A225" s="44" t="s">
        <v>111</v>
      </c>
      <c r="B225" s="64">
        <f>SUM(B210+B215+B216+B220)</f>
        <v>2572</v>
      </c>
      <c r="C225" s="64">
        <f t="shared" ref="C225:M225" si="13">SUM(C210+C215+C216+C220)</f>
        <v>89</v>
      </c>
      <c r="D225" s="64">
        <f t="shared" si="13"/>
        <v>29</v>
      </c>
      <c r="E225" s="64">
        <f t="shared" si="13"/>
        <v>13</v>
      </c>
      <c r="F225" s="64">
        <f t="shared" si="13"/>
        <v>15</v>
      </c>
      <c r="G225" s="64">
        <f t="shared" si="13"/>
        <v>13</v>
      </c>
      <c r="H225" s="64">
        <f t="shared" si="13"/>
        <v>63</v>
      </c>
      <c r="I225" s="64">
        <f t="shared" si="13"/>
        <v>43</v>
      </c>
      <c r="J225" s="64">
        <f t="shared" si="13"/>
        <v>0</v>
      </c>
      <c r="K225" s="64">
        <f t="shared" si="13"/>
        <v>2086</v>
      </c>
      <c r="L225" s="64">
        <f t="shared" si="13"/>
        <v>4923</v>
      </c>
      <c r="M225" s="64">
        <f t="shared" si="13"/>
        <v>97</v>
      </c>
      <c r="N225" s="51"/>
    </row>
    <row r="226" spans="1:14" ht="16.8" thickTop="1" x14ac:dyDescent="0.3"/>
  </sheetData>
  <mergeCells count="26">
    <mergeCell ref="J208:J209"/>
    <mergeCell ref="K208:K209"/>
    <mergeCell ref="L208:L209"/>
    <mergeCell ref="M208:M209"/>
    <mergeCell ref="K166:K16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E166:E167"/>
    <mergeCell ref="F166:F167"/>
    <mergeCell ref="G166:G167"/>
    <mergeCell ref="H166:H167"/>
    <mergeCell ref="I166:I167"/>
    <mergeCell ref="J166:J167"/>
    <mergeCell ref="B7:C7"/>
    <mergeCell ref="B9:D9"/>
    <mergeCell ref="A166:A167"/>
    <mergeCell ref="B166:B167"/>
    <mergeCell ref="C166:C167"/>
    <mergeCell ref="D166:D167"/>
  </mergeCells>
  <phoneticPr fontId="3" type="noConversion"/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8" max="16383" man="1"/>
    <brk id="81" max="16383" man="1"/>
    <brk id="99" max="16383" man="1"/>
    <brk id="122" max="16383" man="1"/>
    <brk id="140" max="16383" man="1"/>
    <brk id="163" max="16383" man="1"/>
    <brk id="183" max="16383" man="1"/>
    <brk id="2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3"/>
  </cols>
  <sheetData>
    <row r="1" spans="1:1" x14ac:dyDescent="0.3">
      <c r="A1" s="132" t="s">
        <v>112</v>
      </c>
    </row>
    <row r="2" spans="1:1" x14ac:dyDescent="0.3">
      <c r="A2" s="133" t="s">
        <v>113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114</v>
      </c>
    </row>
    <row r="2" spans="1:1" x14ac:dyDescent="0.3">
      <c r="A2" s="51" t="s">
        <v>113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15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113</v>
      </c>
    </row>
    <row r="3" spans="1:3" x14ac:dyDescent="0.3">
      <c r="A3" s="134" t="s">
        <v>115</v>
      </c>
      <c r="B3" s="134" t="s">
        <v>116</v>
      </c>
      <c r="C3" s="135" t="s">
        <v>117</v>
      </c>
    </row>
    <row r="4" spans="1:3" x14ac:dyDescent="0.3">
      <c r="A4" s="134" t="s">
        <v>117</v>
      </c>
      <c r="B4" s="134" t="s">
        <v>118</v>
      </c>
      <c r="C4" s="136">
        <v>2572</v>
      </c>
    </row>
    <row r="5" spans="1:3" x14ac:dyDescent="0.3">
      <c r="A5" s="137"/>
      <c r="B5" s="138" t="s">
        <v>119</v>
      </c>
      <c r="C5" s="139">
        <v>89</v>
      </c>
    </row>
    <row r="6" spans="1:3" x14ac:dyDescent="0.3">
      <c r="A6" s="137"/>
      <c r="B6" s="138" t="s">
        <v>120</v>
      </c>
      <c r="C6" s="139">
        <v>29</v>
      </c>
    </row>
    <row r="7" spans="1:3" x14ac:dyDescent="0.3">
      <c r="A7" s="137"/>
      <c r="B7" s="138" t="s">
        <v>121</v>
      </c>
      <c r="C7" s="139">
        <v>13</v>
      </c>
    </row>
    <row r="8" spans="1:3" x14ac:dyDescent="0.3">
      <c r="A8" s="137"/>
      <c r="B8" s="138" t="s">
        <v>122</v>
      </c>
      <c r="C8" s="139">
        <v>15</v>
      </c>
    </row>
    <row r="9" spans="1:3" x14ac:dyDescent="0.3">
      <c r="A9" s="137"/>
      <c r="B9" s="138" t="s">
        <v>123</v>
      </c>
      <c r="C9" s="139">
        <v>13</v>
      </c>
    </row>
    <row r="10" spans="1:3" x14ac:dyDescent="0.3">
      <c r="A10" s="137"/>
      <c r="B10" s="138" t="s">
        <v>124</v>
      </c>
      <c r="C10" s="139">
        <v>63</v>
      </c>
    </row>
    <row r="11" spans="1:3" x14ac:dyDescent="0.3">
      <c r="A11" s="137"/>
      <c r="B11" s="138" t="s">
        <v>125</v>
      </c>
      <c r="C11" s="139">
        <v>43</v>
      </c>
    </row>
    <row r="12" spans="1:3" x14ac:dyDescent="0.3">
      <c r="A12" s="137"/>
      <c r="B12" s="138" t="s">
        <v>126</v>
      </c>
      <c r="C12" s="139">
        <v>0</v>
      </c>
    </row>
    <row r="13" spans="1:3" x14ac:dyDescent="0.3">
      <c r="A13" s="137"/>
      <c r="B13" s="138" t="s">
        <v>127</v>
      </c>
      <c r="C13" s="139">
        <v>2086</v>
      </c>
    </row>
    <row r="14" spans="1:3" x14ac:dyDescent="0.3">
      <c r="A14" s="137"/>
      <c r="B14" s="138" t="s">
        <v>128</v>
      </c>
      <c r="C14" s="139">
        <v>4923</v>
      </c>
    </row>
    <row r="15" spans="1:3" x14ac:dyDescent="0.3">
      <c r="A15" s="140"/>
      <c r="B15" s="141" t="s">
        <v>129</v>
      </c>
      <c r="C15" s="142">
        <v>97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43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130</v>
      </c>
    </row>
    <row r="3" spans="1:3" x14ac:dyDescent="0.3">
      <c r="A3" s="134" t="s">
        <v>21</v>
      </c>
      <c r="B3" s="134" t="s">
        <v>116</v>
      </c>
      <c r="C3" s="135" t="s">
        <v>117</v>
      </c>
    </row>
    <row r="4" spans="1:3" x14ac:dyDescent="0.3">
      <c r="A4" s="134" t="s">
        <v>131</v>
      </c>
      <c r="B4" s="134" t="s">
        <v>132</v>
      </c>
      <c r="C4" s="136">
        <v>550</v>
      </c>
    </row>
    <row r="5" spans="1:3" x14ac:dyDescent="0.3">
      <c r="A5" s="137"/>
      <c r="B5" s="138" t="s">
        <v>133</v>
      </c>
      <c r="C5" s="139">
        <v>479</v>
      </c>
    </row>
    <row r="6" spans="1:3" x14ac:dyDescent="0.3">
      <c r="A6" s="137"/>
      <c r="B6" s="138" t="s">
        <v>134</v>
      </c>
      <c r="C6" s="139">
        <v>270</v>
      </c>
    </row>
    <row r="7" spans="1:3" x14ac:dyDescent="0.3">
      <c r="A7" s="137"/>
      <c r="B7" s="138" t="s">
        <v>135</v>
      </c>
      <c r="C7" s="139">
        <v>269</v>
      </c>
    </row>
    <row r="8" spans="1:3" x14ac:dyDescent="0.3">
      <c r="A8" s="137"/>
      <c r="B8" s="138" t="s">
        <v>136</v>
      </c>
      <c r="C8" s="139">
        <v>203</v>
      </c>
    </row>
    <row r="9" spans="1:3" x14ac:dyDescent="0.3">
      <c r="A9" s="137"/>
      <c r="B9" s="138" t="s">
        <v>137</v>
      </c>
      <c r="C9" s="139">
        <v>192</v>
      </c>
    </row>
    <row r="10" spans="1:3" x14ac:dyDescent="0.3">
      <c r="A10" s="137"/>
      <c r="B10" s="138" t="s">
        <v>138</v>
      </c>
      <c r="C10" s="139">
        <v>658</v>
      </c>
    </row>
    <row r="11" spans="1:3" x14ac:dyDescent="0.3">
      <c r="A11" s="137"/>
      <c r="B11" s="138" t="s">
        <v>139</v>
      </c>
      <c r="C11" s="139">
        <v>248</v>
      </c>
    </row>
    <row r="12" spans="1:3" x14ac:dyDescent="0.3">
      <c r="A12" s="137"/>
      <c r="B12" s="138" t="s">
        <v>140</v>
      </c>
      <c r="C12" s="139">
        <v>2</v>
      </c>
    </row>
    <row r="13" spans="1:3" x14ac:dyDescent="0.3">
      <c r="A13" s="137"/>
      <c r="B13" s="138" t="s">
        <v>141</v>
      </c>
      <c r="C13" s="139">
        <v>4911</v>
      </c>
    </row>
    <row r="14" spans="1:3" x14ac:dyDescent="0.3">
      <c r="A14" s="134" t="s">
        <v>142</v>
      </c>
      <c r="B14" s="134" t="s">
        <v>132</v>
      </c>
      <c r="C14" s="136">
        <v>12</v>
      </c>
    </row>
    <row r="15" spans="1:3" x14ac:dyDescent="0.3">
      <c r="A15" s="137"/>
      <c r="B15" s="138" t="s">
        <v>133</v>
      </c>
      <c r="C15" s="139">
        <v>8</v>
      </c>
    </row>
    <row r="16" spans="1:3" x14ac:dyDescent="0.3">
      <c r="A16" s="137"/>
      <c r="B16" s="138" t="s">
        <v>134</v>
      </c>
      <c r="C16" s="139">
        <v>3</v>
      </c>
    </row>
    <row r="17" spans="1:3" x14ac:dyDescent="0.3">
      <c r="A17" s="137"/>
      <c r="B17" s="138" t="s">
        <v>135</v>
      </c>
      <c r="C17" s="139">
        <v>9</v>
      </c>
    </row>
    <row r="18" spans="1:3" x14ac:dyDescent="0.3">
      <c r="A18" s="137"/>
      <c r="B18" s="138" t="s">
        <v>136</v>
      </c>
      <c r="C18" s="139">
        <v>3</v>
      </c>
    </row>
    <row r="19" spans="1:3" x14ac:dyDescent="0.3">
      <c r="A19" s="137"/>
      <c r="B19" s="138" t="s">
        <v>137</v>
      </c>
      <c r="C19" s="139">
        <v>8</v>
      </c>
    </row>
    <row r="20" spans="1:3" x14ac:dyDescent="0.3">
      <c r="A20" s="137"/>
      <c r="B20" s="138" t="s">
        <v>138</v>
      </c>
      <c r="C20" s="139">
        <v>13</v>
      </c>
    </row>
    <row r="21" spans="1:3" x14ac:dyDescent="0.3">
      <c r="A21" s="137"/>
      <c r="B21" s="138" t="s">
        <v>139</v>
      </c>
      <c r="C21" s="139">
        <v>6</v>
      </c>
    </row>
    <row r="22" spans="1:3" x14ac:dyDescent="0.3">
      <c r="A22" s="137"/>
      <c r="B22" s="138" t="s">
        <v>140</v>
      </c>
      <c r="C22" s="139">
        <v>0</v>
      </c>
    </row>
    <row r="23" spans="1:3" x14ac:dyDescent="0.3">
      <c r="A23" s="137"/>
      <c r="B23" s="138" t="s">
        <v>141</v>
      </c>
      <c r="C23" s="139">
        <v>79</v>
      </c>
    </row>
    <row r="24" spans="1:3" x14ac:dyDescent="0.3">
      <c r="A24" s="134" t="s">
        <v>143</v>
      </c>
      <c r="B24" s="134" t="s">
        <v>132</v>
      </c>
      <c r="C24" s="136">
        <v>16</v>
      </c>
    </row>
    <row r="25" spans="1:3" x14ac:dyDescent="0.3">
      <c r="A25" s="137"/>
      <c r="B25" s="138" t="s">
        <v>133</v>
      </c>
      <c r="C25" s="139">
        <v>10</v>
      </c>
    </row>
    <row r="26" spans="1:3" x14ac:dyDescent="0.3">
      <c r="A26" s="137"/>
      <c r="B26" s="138" t="s">
        <v>134</v>
      </c>
      <c r="C26" s="139">
        <v>7</v>
      </c>
    </row>
    <row r="27" spans="1:3" x14ac:dyDescent="0.3">
      <c r="A27" s="137"/>
      <c r="B27" s="138" t="s">
        <v>135</v>
      </c>
      <c r="C27" s="139">
        <v>7</v>
      </c>
    </row>
    <row r="28" spans="1:3" x14ac:dyDescent="0.3">
      <c r="A28" s="137"/>
      <c r="B28" s="138" t="s">
        <v>136</v>
      </c>
      <c r="C28" s="139">
        <v>4</v>
      </c>
    </row>
    <row r="29" spans="1:3" x14ac:dyDescent="0.3">
      <c r="A29" s="137"/>
      <c r="B29" s="138" t="s">
        <v>137</v>
      </c>
      <c r="C29" s="139">
        <v>4</v>
      </c>
    </row>
    <row r="30" spans="1:3" x14ac:dyDescent="0.3">
      <c r="A30" s="137"/>
      <c r="B30" s="138" t="s">
        <v>138</v>
      </c>
      <c r="C30" s="139">
        <v>7</v>
      </c>
    </row>
    <row r="31" spans="1:3" x14ac:dyDescent="0.3">
      <c r="A31" s="137"/>
      <c r="B31" s="138" t="s">
        <v>139</v>
      </c>
      <c r="C31" s="139">
        <v>1</v>
      </c>
    </row>
    <row r="32" spans="1:3" x14ac:dyDescent="0.3">
      <c r="A32" s="137"/>
      <c r="B32" s="138" t="s">
        <v>140</v>
      </c>
      <c r="C32" s="139">
        <v>0</v>
      </c>
    </row>
    <row r="33" spans="1:3" x14ac:dyDescent="0.3">
      <c r="A33" s="137"/>
      <c r="B33" s="138" t="s">
        <v>141</v>
      </c>
      <c r="C33" s="139">
        <v>64</v>
      </c>
    </row>
    <row r="34" spans="1:3" x14ac:dyDescent="0.3">
      <c r="A34" s="134" t="s">
        <v>144</v>
      </c>
      <c r="B34" s="134" t="s">
        <v>132</v>
      </c>
      <c r="C34" s="136">
        <v>11</v>
      </c>
    </row>
    <row r="35" spans="1:3" x14ac:dyDescent="0.3">
      <c r="A35" s="137"/>
      <c r="B35" s="138" t="s">
        <v>133</v>
      </c>
      <c r="C35" s="139">
        <v>19</v>
      </c>
    </row>
    <row r="36" spans="1:3" x14ac:dyDescent="0.3">
      <c r="A36" s="137"/>
      <c r="B36" s="138" t="s">
        <v>134</v>
      </c>
      <c r="C36" s="139">
        <v>4</v>
      </c>
    </row>
    <row r="37" spans="1:3" x14ac:dyDescent="0.3">
      <c r="A37" s="137"/>
      <c r="B37" s="138" t="s">
        <v>135</v>
      </c>
      <c r="C37" s="139">
        <v>4</v>
      </c>
    </row>
    <row r="38" spans="1:3" x14ac:dyDescent="0.3">
      <c r="A38" s="137"/>
      <c r="B38" s="138" t="s">
        <v>136</v>
      </c>
      <c r="C38" s="139">
        <v>3</v>
      </c>
    </row>
    <row r="39" spans="1:3" x14ac:dyDescent="0.3">
      <c r="A39" s="137"/>
      <c r="B39" s="138" t="s">
        <v>137</v>
      </c>
      <c r="C39" s="139">
        <v>2</v>
      </c>
    </row>
    <row r="40" spans="1:3" x14ac:dyDescent="0.3">
      <c r="A40" s="137"/>
      <c r="B40" s="138" t="s">
        <v>138</v>
      </c>
      <c r="C40" s="139">
        <v>4</v>
      </c>
    </row>
    <row r="41" spans="1:3" x14ac:dyDescent="0.3">
      <c r="A41" s="137"/>
      <c r="B41" s="138" t="s">
        <v>139</v>
      </c>
      <c r="C41" s="139">
        <v>1</v>
      </c>
    </row>
    <row r="42" spans="1:3" x14ac:dyDescent="0.3">
      <c r="A42" s="137"/>
      <c r="B42" s="138" t="s">
        <v>140</v>
      </c>
      <c r="C42" s="139">
        <v>0</v>
      </c>
    </row>
    <row r="43" spans="1:3" x14ac:dyDescent="0.3">
      <c r="A43" s="140"/>
      <c r="B43" s="141" t="s">
        <v>141</v>
      </c>
      <c r="C43" s="142">
        <v>53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dcterms:created xsi:type="dcterms:W3CDTF">2014-11-05T11:06:33Z</dcterms:created>
  <dcterms:modified xsi:type="dcterms:W3CDTF">2014-11-05T11:06:47Z</dcterms:modified>
</cp:coreProperties>
</file>